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cbeck\OneDrive\Documents\Web Design\ESEO\SkiCat\website\"/>
    </mc:Choice>
  </mc:AlternateContent>
  <xr:revisionPtr revIDLastSave="0" documentId="8_{83D8AF25-D872-48AE-9E97-225B8203D381}" xr6:coauthVersionLast="47" xr6:coauthVersionMax="47" xr10:uidLastSave="{00000000-0000-0000-0000-000000000000}"/>
  <workbookProtection workbookAlgorithmName="SHA-512" workbookHashValue="GMo1WDs3H9Jpixx2Vjn3qOyf4GRiQi1bO0ypujuqtIgWzLa9JLLzLKB8+PTjZwlVTpQCw1Th9YrD4QCRZSqqJg==" workbookSaltValue="p3xIxSpg7A2/vAEvefI9Lw==" workbookSpinCount="100000" lockStructure="1"/>
  <bookViews>
    <workbookView xWindow="30150" yWindow="1500" windowWidth="25403" windowHeight="13298" xr2:uid="{5CE108DC-0736-4932-A507-E261D5002883}"/>
  </bookViews>
  <sheets>
    <sheet name="Purchase vs Rental" sheetId="2" r:id="rId1"/>
    <sheet name="Sheet3" sheetId="3" r:id="rId2"/>
  </sheets>
  <externalReferences>
    <externalReference r:id="rId3"/>
    <externalReference r:id="rId4"/>
  </externalReferences>
  <definedNames>
    <definedName name="Beginning_Balance" localSheetId="0">-FV('Purchase vs Rental'!Interest_Rate/12,'Purchase vs Rental'!Payment_Number-1,-'Purchase vs Rental'!Monthly_Payment,'Purchase vs Rental'!Loan_Amount)</definedName>
    <definedName name="Beginning_Balance">-FV(Interest_Rate/12,Payment_Number-1,-Monthly_Payment,Loan_Amount)</definedName>
    <definedName name="Ending_Balance" localSheetId="0">-FV('Purchase vs Rental'!Interest_Rate/12,'Purchase vs Rental'!Payment_Number,-'Purchase vs Rental'!Monthly_Payment,'Purchase vs Rental'!Loan_Amount)</definedName>
    <definedName name="Ending_Balance">-FV(Interest_Rate/12,Payment_Number,-Monthly_Payment,Loan_Amount)</definedName>
    <definedName name="Full_Print" localSheetId="0">'Purchase vs Rental'!$A$1:$H$13</definedName>
    <definedName name="Header_Row" localSheetId="0">ROW('Purchase vs Rental'!#REF!)</definedName>
    <definedName name="Header_Row">ROW('[1]Loan Calculator'!$15:$15)</definedName>
    <definedName name="Header_Row_Back" localSheetId="0">ROW('Purchase vs Rental'!#REF!)</definedName>
    <definedName name="Header_Row_Back">ROW('[2]$415k @ 3.875%'!$15:$15)</definedName>
    <definedName name="Interest" localSheetId="0">-IPMT('Purchase vs Rental'!Interest_Rate/12,'Purchase vs Rental'!Payment_Number,'Purchase vs Rental'!Number_of_Payments,'Purchase vs Rental'!Loan_Amount)</definedName>
    <definedName name="Interest">-IPMT(Interest_Rate/12,Payment_Number,Number_of_Payments,Loan_Amount)</definedName>
    <definedName name="Interest_Rate" localSheetId="0">'Purchase vs Rental'!$E$5</definedName>
    <definedName name="Interest_Rate">'[1]Loan Calculator'!$E$5</definedName>
    <definedName name="Last_Row" localSheetId="0">IF('Purchase vs Rental'!Values_Entered,'Purchase vs Rental'!Header_Row+'Purchase vs Rental'!Number_of_Payments,'Purchase vs Rental'!Header_Row)</definedName>
    <definedName name="Last_Row">IF(Values_Entered,Header_Row+Number_of_Payments,Header_Row)</definedName>
    <definedName name="Loan_Amount" localSheetId="0">'Purchase vs Rental'!$E$4</definedName>
    <definedName name="Loan_Amount">'[1]Loan Calculator'!$E$4</definedName>
    <definedName name="Loan_Not_Paid" localSheetId="0">IF('Purchase vs Rental'!Payment_Number&lt;='Purchase vs Rental'!Number_of_Payments,1,0)</definedName>
    <definedName name="Loan_Not_Paid">IF(Payment_Number&lt;=Number_of_Payments,1,0)</definedName>
    <definedName name="Loan_Start" localSheetId="0">'Purchase vs Rental'!$E$7</definedName>
    <definedName name="Loan_Start">'[1]Loan Calculator'!$E$7</definedName>
    <definedName name="Loan_Years" localSheetId="0">'Purchase vs Rental'!$E$6</definedName>
    <definedName name="Loan_Years">'[1]Loan Calculator'!$E$6</definedName>
    <definedName name="Monthly_Payment" localSheetId="0">-PMT('Purchase vs Rental'!Interest_Rate/12,'Purchase vs Rental'!Number_of_Payments,'Purchase vs Rental'!Loan_Amount)</definedName>
    <definedName name="Monthly_Payment">-PMT(Interest_Rate/12,Number_of_Payments,Loan_Amount)</definedName>
    <definedName name="Number_of_Payments" localSheetId="0">'Purchase vs Rental'!$E$10</definedName>
    <definedName name="Number_of_Payments">'[1]Loan Calculator'!$E$10</definedName>
    <definedName name="Payment_Date" localSheetId="0">DATE(YEAR('Purchase vs Rental'!Loan_Start),MONTH('Purchase vs Rental'!Loan_Start)+'Purchase vs Rental'!Payment_Number,DAY('Purchase vs Rental'!Loan_Start))</definedName>
    <definedName name="Payment_Date">DATE(YEAR(Loan_Start),MONTH(Loan_Start)+Payment_Number,DAY(Loan_Start))</definedName>
    <definedName name="Payment_Number" localSheetId="0">ROW()-'Purchase vs Rental'!Header_Row</definedName>
    <definedName name="Payment_Number">ROW()-Header_Row</definedName>
    <definedName name="Principal" localSheetId="0">-PPMT('Purchase vs Rental'!Interest_Rate/12,'Purchase vs Rental'!Payment_Number,'Purchase vs Rental'!Number_of_Payments,'Purchase vs Rental'!Loan_Amount)</definedName>
    <definedName name="Principal">-PPMT(Interest_Rate/12,Payment_Number,Number_of_Payments,Loan_Amount)</definedName>
    <definedName name="_xlnm.Print_Area" localSheetId="0">'Purchase vs Rental'!$A$1:$J$13</definedName>
    <definedName name="_xlnm.Print_Titles" localSheetId="0">'Purchase vs Rental'!#REF!</definedName>
    <definedName name="Total_Cost" localSheetId="0">'Purchase vs Rental'!$E$12</definedName>
    <definedName name="Total_Interest" localSheetId="0">'Purchase vs Rental'!$E$11</definedName>
    <definedName name="Values_Entered" localSheetId="0">IF('Purchase vs Rental'!Loan_Amount*'Purchase vs Rental'!Interest_Rate*'Purchase vs Rental'!Loan_Years*'Purchase vs Rental'!Loan_Start&gt;0,1,0)</definedName>
    <definedName name="Values_Entered">IF(Loan_Amount*Interest_Rate*Loan_Years*Loan_Start&gt;0,1,0)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 l="1"/>
  <c r="E25" i="2" s="1"/>
  <c r="E29" i="2" s="1"/>
  <c r="E10" i="2"/>
  <c r="E12" i="2" s="1"/>
  <c r="E9" i="2" l="1"/>
  <c r="E11" i="2"/>
  <c r="E14" i="2"/>
  <c r="E28" i="2" l="1"/>
  <c r="E30" i="2" s="1"/>
  <c r="F30" i="2" s="1"/>
</calcChain>
</file>

<file path=xl/sharedStrings.xml><?xml version="1.0" encoding="utf-8"?>
<sst xmlns="http://schemas.openxmlformats.org/spreadsheetml/2006/main" count="28" uniqueCount="27">
  <si>
    <t>Enter values</t>
  </si>
  <si>
    <t>Annual interest rate</t>
  </si>
  <si>
    <t>Start date of loan</t>
  </si>
  <si>
    <t>Monthly payment</t>
  </si>
  <si>
    <t>Number of payments</t>
  </si>
  <si>
    <t>Months per season</t>
  </si>
  <si>
    <t>Delta</t>
  </si>
  <si>
    <t>Total Cost per Season</t>
  </si>
  <si>
    <t>Maintenance Cost per Season</t>
  </si>
  <si>
    <t>Quantity of Seasons</t>
  </si>
  <si>
    <t>Cost of Purchase</t>
  </si>
  <si>
    <t>Cost of Rental</t>
  </si>
  <si>
    <t>Capital amount including taxes</t>
  </si>
  <si>
    <t xml:space="preserve">Maintenace is included in a Ski Cat Company lease.   </t>
  </si>
  <si>
    <t>Fill in Yellow Values</t>
  </si>
  <si>
    <t xml:space="preserve"> PistenBully 822 Summer Service guideline specification plus typical parts and labor adder - Cummins engine specification 500 hour engine service</t>
  </si>
  <si>
    <r>
      <rPr>
        <b/>
        <sz val="14"/>
        <rFont val="Trebuchet MS"/>
        <family val="2"/>
      </rPr>
      <t>Purchase</t>
    </r>
    <r>
      <rPr>
        <sz val="14"/>
        <rFont val="Trebuchet MS"/>
        <family val="2"/>
      </rPr>
      <t xml:space="preserve"> of PistenBully 100 </t>
    </r>
  </si>
  <si>
    <r>
      <rPr>
        <b/>
        <sz val="14"/>
        <rFont val="Trebuchet MS"/>
        <family val="2"/>
      </rPr>
      <t xml:space="preserve">RENTAL </t>
    </r>
    <r>
      <rPr>
        <sz val="14"/>
        <rFont val="Trebuchet MS"/>
        <family val="2"/>
      </rPr>
      <t>of PistenBully 100, 822 Generation</t>
    </r>
  </si>
  <si>
    <t xml:space="preserve">Monthly Rental Rate - quoted by Ski Cat </t>
  </si>
  <si>
    <t>Total interest or Lost Opportunity to invest elsewhere</t>
  </si>
  <si>
    <t>Total cost of Purchase</t>
  </si>
  <si>
    <t>Total Estimated cost per ownership period</t>
  </si>
  <si>
    <t>If Cash is applied to reduce the loan amount, the loss of return on cash to be used elsewhere is assumed to be equal to the interest rate of the loan, therefore the Capital Amount is credited to be the same whether or not it is financed entirely.                 Equipment company's generally also assign an annual recovery amount that is reflective of future replacement cost.  Consider any machine over 7 years of age will likely have 10% or more downtime per season. To use a 0% interest rate, use 0.001</t>
  </si>
  <si>
    <t>comparison period in years</t>
  </si>
  <si>
    <t>Total Cost per Rental Period</t>
  </si>
  <si>
    <t>Annual Estimated Average Summer Service Maintenace $8k to $12k per year - average $10,000 / Multiply times rental period</t>
  </si>
  <si>
    <t>See quote xxx, dated 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</si>
</sst>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sz val="10"/>
      <name val="Arial"/>
      <family val="2"/>
    </font>
    <font>
      <sz val="10"/>
      <name val="Trebuchet MS"/>
      <family val="2"/>
    </font>
    <font>
      <sz val="16"/>
      <color indexed="8"/>
      <name val="Trebuchet MS"/>
      <family val="2"/>
    </font>
    <font>
      <sz val="10"/>
      <name val="Tahoma"/>
      <family val="2"/>
    </font>
    <font>
      <sz val="9"/>
      <name val="Trebuchet MS"/>
      <family val="2"/>
    </font>
    <font>
      <sz val="9"/>
      <color indexed="8"/>
      <name val="Trebuchet MS"/>
      <family val="2"/>
    </font>
    <font>
      <sz val="9"/>
      <color indexed="63"/>
      <name val="Trebuchet MS"/>
      <family val="2"/>
    </font>
    <font>
      <sz val="9"/>
      <name val="Tahoma"/>
      <family val="2"/>
    </font>
    <font>
      <b/>
      <sz val="12"/>
      <name val="Trebuchet MS"/>
      <family val="2"/>
    </font>
    <font>
      <sz val="14"/>
      <name val="Trebuchet MS"/>
      <family val="2"/>
    </font>
    <font>
      <b/>
      <sz val="14"/>
      <name val="Trebuchet MS"/>
      <family val="2"/>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s>
  <borders count="20">
    <border>
      <left/>
      <right/>
      <top/>
      <bottom/>
      <diagonal/>
    </border>
    <border>
      <left/>
      <right/>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top/>
      <bottom/>
      <diagonal/>
    </border>
    <border>
      <left style="hair">
        <color indexed="55"/>
      </left>
      <right style="hair">
        <color indexed="55"/>
      </right>
      <top style="hair">
        <color indexed="55"/>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3" fillId="0" borderId="0" xfId="2" applyFont="1"/>
    <xf numFmtId="0" fontId="4" fillId="0" borderId="1" xfId="2" applyFont="1" applyBorder="1" applyAlignment="1">
      <alignment horizontal="left"/>
    </xf>
    <xf numFmtId="0" fontId="5" fillId="0" borderId="0" xfId="2" applyFont="1"/>
    <xf numFmtId="0" fontId="6" fillId="0" borderId="0" xfId="2" applyFont="1"/>
    <xf numFmtId="0" fontId="7" fillId="0" borderId="0" xfId="2" applyFont="1" applyAlignment="1">
      <alignment horizontal="left"/>
    </xf>
    <xf numFmtId="0" fontId="8" fillId="0" borderId="0" xfId="2" applyFont="1" applyAlignment="1">
      <alignment horizontal="left" vertical="center"/>
    </xf>
    <xf numFmtId="0" fontId="6" fillId="0" borderId="0" xfId="2" applyFont="1" applyAlignment="1">
      <alignment horizontal="center"/>
    </xf>
    <xf numFmtId="0" fontId="6" fillId="0" borderId="0" xfId="2" applyFont="1" applyAlignment="1">
      <alignment horizontal="left"/>
    </xf>
    <xf numFmtId="0" fontId="6" fillId="0" borderId="0" xfId="2" applyFont="1" applyAlignment="1">
      <alignment horizontal="right"/>
    </xf>
    <xf numFmtId="8" fontId="6" fillId="0" borderId="0" xfId="2" applyNumberFormat="1" applyFont="1"/>
    <xf numFmtId="14" fontId="6" fillId="0" borderId="2" xfId="2" applyNumberFormat="1" applyFont="1" applyBorder="1" applyAlignment="1">
      <alignment horizontal="right"/>
    </xf>
    <xf numFmtId="14" fontId="6" fillId="0" borderId="0" xfId="2" applyNumberFormat="1" applyFont="1" applyAlignment="1">
      <alignment horizontal="right"/>
    </xf>
    <xf numFmtId="0" fontId="6" fillId="0" borderId="3" xfId="2" applyFont="1" applyBorder="1"/>
    <xf numFmtId="0" fontId="9" fillId="0" borderId="0" xfId="2" applyFont="1"/>
    <xf numFmtId="0" fontId="9" fillId="0" borderId="0" xfId="2" applyFont="1" applyAlignment="1">
      <alignment horizontal="center"/>
    </xf>
    <xf numFmtId="0" fontId="5" fillId="0" borderId="0" xfId="2" applyFont="1" applyAlignment="1">
      <alignment horizontal="center"/>
    </xf>
    <xf numFmtId="0" fontId="6" fillId="0" borderId="0" xfId="2" applyFont="1" applyAlignment="1">
      <alignment horizontal="center" wrapText="1"/>
    </xf>
    <xf numFmtId="164" fontId="6" fillId="0" borderId="0" xfId="1" applyNumberFormat="1" applyFont="1" applyBorder="1" applyAlignment="1">
      <alignment horizontal="right"/>
    </xf>
    <xf numFmtId="164" fontId="10" fillId="0" borderId="0" xfId="2" applyNumberFormat="1" applyFont="1" applyAlignment="1">
      <alignment horizontal="center"/>
    </xf>
    <xf numFmtId="164" fontId="9" fillId="0" borderId="0" xfId="1" applyNumberFormat="1" applyFont="1" applyBorder="1" applyAlignment="1">
      <alignment horizontal="center"/>
    </xf>
    <xf numFmtId="164" fontId="9" fillId="0" borderId="0" xfId="2" applyNumberFormat="1" applyFont="1" applyAlignment="1">
      <alignment horizontal="center"/>
    </xf>
    <xf numFmtId="9" fontId="0" fillId="0" borderId="0" xfId="4" applyFont="1"/>
    <xf numFmtId="0" fontId="9" fillId="0" borderId="5" xfId="2" applyFont="1" applyBorder="1" applyAlignment="1">
      <alignment horizontal="center"/>
    </xf>
    <xf numFmtId="164" fontId="9" fillId="0" borderId="5" xfId="2" applyNumberFormat="1" applyFont="1" applyBorder="1" applyAlignment="1">
      <alignment horizontal="center"/>
    </xf>
    <xf numFmtId="0" fontId="6" fillId="3" borderId="0" xfId="2" applyFont="1" applyFill="1"/>
    <xf numFmtId="0" fontId="6" fillId="3" borderId="0" xfId="2" applyFont="1" applyFill="1" applyAlignment="1">
      <alignment horizontal="center"/>
    </xf>
    <xf numFmtId="0" fontId="5" fillId="3" borderId="0" xfId="2" applyFont="1" applyFill="1"/>
    <xf numFmtId="44" fontId="6" fillId="0" borderId="2" xfId="2" applyNumberFormat="1" applyFont="1" applyBorder="1" applyAlignment="1">
      <alignment horizontal="right"/>
    </xf>
    <xf numFmtId="1" fontId="6" fillId="0" borderId="2" xfId="2" applyNumberFormat="1" applyFont="1" applyBorder="1" applyAlignment="1">
      <alignment horizontal="right"/>
    </xf>
    <xf numFmtId="44" fontId="6" fillId="0" borderId="4" xfId="2" applyNumberFormat="1" applyFont="1" applyBorder="1" applyAlignment="1">
      <alignment horizontal="right"/>
    </xf>
    <xf numFmtId="164" fontId="6" fillId="2" borderId="2" xfId="2" applyNumberFormat="1" applyFont="1" applyFill="1" applyBorder="1" applyAlignment="1">
      <alignment horizontal="right"/>
    </xf>
    <xf numFmtId="10" fontId="6" fillId="2" borderId="2" xfId="2" applyNumberFormat="1" applyFont="1" applyFill="1" applyBorder="1" applyAlignment="1">
      <alignment horizontal="right"/>
    </xf>
    <xf numFmtId="1" fontId="6" fillId="2" borderId="2" xfId="2" applyNumberFormat="1" applyFont="1" applyFill="1" applyBorder="1" applyAlignment="1">
      <alignment horizontal="right"/>
    </xf>
    <xf numFmtId="164" fontId="6" fillId="2" borderId="0" xfId="1" applyNumberFormat="1" applyFont="1" applyFill="1" applyBorder="1" applyAlignment="1">
      <alignment horizontal="center"/>
    </xf>
    <xf numFmtId="0" fontId="9" fillId="2" borderId="0" xfId="2" applyFont="1" applyFill="1" applyAlignment="1">
      <alignment horizontal="center"/>
    </xf>
    <xf numFmtId="0" fontId="8" fillId="2" borderId="0" xfId="2" applyFont="1" applyFill="1" applyAlignment="1">
      <alignment horizontal="left" vertical="center"/>
    </xf>
    <xf numFmtId="0" fontId="6" fillId="2" borderId="0" xfId="2" applyFont="1" applyFill="1" applyAlignment="1">
      <alignment horizontal="center"/>
    </xf>
    <xf numFmtId="0" fontId="6" fillId="0" borderId="0" xfId="2" applyFont="1" applyAlignment="1">
      <alignment vertical="top" wrapText="1"/>
    </xf>
    <xf numFmtId="0" fontId="6" fillId="0" borderId="0" xfId="2" applyFont="1" applyAlignment="1">
      <alignment horizontal="left" wrapText="1"/>
    </xf>
    <xf numFmtId="2" fontId="6" fillId="0" borderId="0" xfId="1" applyNumberFormat="1" applyFont="1" applyBorder="1" applyAlignment="1">
      <alignment horizontal="center"/>
    </xf>
    <xf numFmtId="0" fontId="9" fillId="0" borderId="0" xfId="2" applyFont="1" applyAlignment="1">
      <alignment horizontal="center"/>
    </xf>
    <xf numFmtId="0" fontId="5" fillId="0" borderId="0" xfId="2" applyFont="1" applyAlignment="1">
      <alignment horizontal="center"/>
    </xf>
    <xf numFmtId="0" fontId="11" fillId="4" borderId="6" xfId="2" applyFont="1" applyFill="1" applyBorder="1" applyAlignment="1">
      <alignment horizontal="left"/>
    </xf>
    <xf numFmtId="0" fontId="11" fillId="4" borderId="7" xfId="2" applyFont="1" applyFill="1" applyBorder="1" applyAlignment="1">
      <alignment horizontal="left"/>
    </xf>
    <xf numFmtId="0" fontId="11" fillId="4" borderId="8" xfId="2" applyFont="1" applyFill="1" applyBorder="1" applyAlignment="1">
      <alignment horizontal="left"/>
    </xf>
    <xf numFmtId="0" fontId="6" fillId="0" borderId="12" xfId="2" applyFont="1" applyBorder="1" applyAlignment="1">
      <alignment horizontal="left" vertical="top" wrapText="1"/>
    </xf>
    <xf numFmtId="0" fontId="2" fillId="0" borderId="13" xfId="2" applyBorder="1" applyAlignment="1">
      <alignment horizontal="left" vertical="top" wrapText="1"/>
    </xf>
    <xf numFmtId="0" fontId="2" fillId="0" borderId="14" xfId="2" applyBorder="1" applyAlignment="1">
      <alignment horizontal="left" vertical="top" wrapText="1"/>
    </xf>
    <xf numFmtId="0" fontId="2" fillId="0" borderId="15" xfId="2" applyBorder="1" applyAlignment="1">
      <alignment horizontal="left" vertical="top" wrapText="1"/>
    </xf>
    <xf numFmtId="0" fontId="2" fillId="0" borderId="0" xfId="2" applyAlignment="1">
      <alignment horizontal="left" vertical="top" wrapText="1"/>
    </xf>
    <xf numFmtId="0" fontId="2" fillId="0" borderId="16" xfId="2" applyBorder="1" applyAlignment="1">
      <alignment horizontal="left" vertical="top" wrapText="1"/>
    </xf>
    <xf numFmtId="0" fontId="2" fillId="0" borderId="17" xfId="2" applyBorder="1" applyAlignment="1">
      <alignment horizontal="left" vertical="top" wrapText="1"/>
    </xf>
    <xf numFmtId="0" fontId="2" fillId="0" borderId="18" xfId="2" applyBorder="1" applyAlignment="1">
      <alignment horizontal="left" vertical="top" wrapText="1"/>
    </xf>
    <xf numFmtId="0" fontId="2" fillId="0" borderId="19" xfId="2" applyBorder="1" applyAlignment="1">
      <alignment horizontal="left" vertical="top" wrapText="1"/>
    </xf>
    <xf numFmtId="0" fontId="10" fillId="0" borderId="0" xfId="2" applyFont="1" applyAlignment="1">
      <alignment horizontal="center" wrapText="1"/>
    </xf>
    <xf numFmtId="0" fontId="6" fillId="0" borderId="0" xfId="2" applyFont="1" applyAlignment="1">
      <alignment horizont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0" xfId="2" applyFont="1" applyAlignment="1">
      <alignment horizontal="center" vertical="top" wrapText="1"/>
    </xf>
    <xf numFmtId="0" fontId="6" fillId="0" borderId="0" xfId="2" applyFont="1" applyAlignment="1">
      <alignment horizontal="center" vertical="center" wrapText="1"/>
    </xf>
  </cellXfs>
  <cellStyles count="5">
    <cellStyle name="Currency" xfId="1" builtinId="4"/>
    <cellStyle name="Currency 2" xfId="3" xr:uid="{969D3F2F-CE61-43B8-9CA2-EFB8F7783D30}"/>
    <cellStyle name="Normal" xfId="0" builtinId="0"/>
    <cellStyle name="Normal 2" xfId="2" xr:uid="{0A57D84D-B5E8-4CA0-BCD9-6ABEAE9622B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15240</xdr:colOff>
      <xdr:row>11</xdr:row>
      <xdr:rowOff>167640</xdr:rowOff>
    </xdr:from>
    <xdr:to>
      <xdr:col>17</xdr:col>
      <xdr:colOff>352187</xdr:colOff>
      <xdr:row>22</xdr:row>
      <xdr:rowOff>38100</xdr:rowOff>
    </xdr:to>
    <xdr:pic>
      <xdr:nvPicPr>
        <xdr:cNvPr id="3" name="Picture 2">
          <a:extLst>
            <a:ext uri="{FF2B5EF4-FFF2-40B4-BE49-F238E27FC236}">
              <a16:creationId xmlns:a16="http://schemas.microsoft.com/office/drawing/2014/main" id="{9FE79BBD-BE4D-FFC3-9626-477ECB4473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34600" y="2362200"/>
          <a:ext cx="3461147" cy="26060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kicatcompanycom-my.sharepoint.com/pashton/My%20Documents/personal/1624%20Lower%20Grand%20Avenue,%20Piedmont,%20CA%20%2094611/Sept%202011%20Refi/475k%20@%204.25%2015%20year%20march%202010%20into%20Sept%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kicatcompanycom-my.sharepoint.com/pashton/My%20Documents/personal/1624%20Lower%20Grand%20Avenue,%20Piedmont,%20CA%20%2094611/Sept%202011%20Refi/415k%20@%203.875%2015%20year%20plus$2100%20clos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Calculator"/>
    </sheetNames>
    <sheetDataSet>
      <sheetData sheetId="0" refreshError="1">
        <row r="4">
          <cell r="E4">
            <v>475600</v>
          </cell>
        </row>
        <row r="5">
          <cell r="E5">
            <v>4.2500000000000003E-2</v>
          </cell>
        </row>
        <row r="6">
          <cell r="E6">
            <v>15</v>
          </cell>
        </row>
        <row r="7">
          <cell r="E7">
            <v>40238</v>
          </cell>
        </row>
        <row r="10">
          <cell r="E10">
            <v>180</v>
          </cell>
        </row>
        <row r="15">
          <cell r="B15" t="str">
            <v>No.</v>
          </cell>
          <cell r="C15" t="str">
            <v>Payment Date</v>
          </cell>
          <cell r="D15" t="str">
            <v>Beginning Balance</v>
          </cell>
          <cell r="E15" t="str">
            <v>Payment</v>
          </cell>
          <cell r="F15" t="str">
            <v>Principal</v>
          </cell>
          <cell r="G15" t="str">
            <v>Interest</v>
          </cell>
          <cell r="H15" t="str">
            <v>Ending Balance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5k @ 3.875%"/>
      <sheetName val="$404k @ 3.35%"/>
    </sheetNames>
    <sheetDataSet>
      <sheetData sheetId="0">
        <row r="15">
          <cell r="B15" t="str">
            <v>No.</v>
          </cell>
          <cell r="C15" t="str">
            <v>Payment Date</v>
          </cell>
          <cell r="D15" t="str">
            <v>Beginning Balance</v>
          </cell>
          <cell r="E15" t="str">
            <v>Payment</v>
          </cell>
          <cell r="F15" t="str">
            <v>Principal</v>
          </cell>
          <cell r="G15" t="str">
            <v>Interest</v>
          </cell>
          <cell r="H15" t="str">
            <v>Ending Balance</v>
          </cell>
          <cell r="I15" t="str">
            <v>Cumulative Principal</v>
          </cell>
          <cell r="J15" t="str">
            <v>Cumulative Interest</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7889-80E3-4280-B77F-74333656E65F}">
  <sheetPr>
    <pageSetUpPr fitToPage="1"/>
  </sheetPr>
  <dimension ref="A1:U69"/>
  <sheetViews>
    <sheetView tabSelected="1" zoomScaleNormal="100" workbookViewId="0">
      <selection activeCell="J30" sqref="J30"/>
    </sheetView>
  </sheetViews>
  <sheetFormatPr defaultColWidth="9.1328125" defaultRowHeight="12.75" x14ac:dyDescent="0.35"/>
  <cols>
    <col min="1" max="1" width="3.6640625" style="3" customWidth="1"/>
    <col min="2" max="2" width="4.1328125" style="16" customWidth="1"/>
    <col min="3" max="3" width="24.86328125" style="16" bestFit="1" customWidth="1"/>
    <col min="4" max="4" width="17.796875" style="16" customWidth="1"/>
    <col min="5" max="5" width="15.19921875" style="16" bestFit="1" customWidth="1"/>
    <col min="6" max="6" width="13" style="16" customWidth="1"/>
    <col min="7" max="7" width="12.86328125" style="16" customWidth="1"/>
    <col min="8" max="8" width="13.33203125" style="16" customWidth="1"/>
    <col min="9" max="10" width="12.19921875" style="3" bestFit="1" customWidth="1"/>
    <col min="11" max="256" width="9.1328125" style="3"/>
    <col min="257" max="257" width="3.6640625" style="3" customWidth="1"/>
    <col min="258" max="258" width="4.1328125" style="3" customWidth="1"/>
    <col min="259" max="259" width="11.53125" style="3" customWidth="1"/>
    <col min="260" max="260" width="14.6640625" style="3" customWidth="1"/>
    <col min="261" max="261" width="13.6640625" style="3" customWidth="1"/>
    <col min="262" max="262" width="13" style="3" customWidth="1"/>
    <col min="263" max="263" width="12.86328125" style="3" customWidth="1"/>
    <col min="264" max="264" width="13.33203125" style="3" customWidth="1"/>
    <col min="265" max="266" width="12.19921875" style="3" bestFit="1" customWidth="1"/>
    <col min="267" max="512" width="9.1328125" style="3"/>
    <col min="513" max="513" width="3.6640625" style="3" customWidth="1"/>
    <col min="514" max="514" width="4.1328125" style="3" customWidth="1"/>
    <col min="515" max="515" width="11.53125" style="3" customWidth="1"/>
    <col min="516" max="516" width="14.6640625" style="3" customWidth="1"/>
    <col min="517" max="517" width="13.6640625" style="3" customWidth="1"/>
    <col min="518" max="518" width="13" style="3" customWidth="1"/>
    <col min="519" max="519" width="12.86328125" style="3" customWidth="1"/>
    <col min="520" max="520" width="13.33203125" style="3" customWidth="1"/>
    <col min="521" max="522" width="12.19921875" style="3" bestFit="1" customWidth="1"/>
    <col min="523" max="768" width="9.1328125" style="3"/>
    <col min="769" max="769" width="3.6640625" style="3" customWidth="1"/>
    <col min="770" max="770" width="4.1328125" style="3" customWidth="1"/>
    <col min="771" max="771" width="11.53125" style="3" customWidth="1"/>
    <col min="772" max="772" width="14.6640625" style="3" customWidth="1"/>
    <col min="773" max="773" width="13.6640625" style="3" customWidth="1"/>
    <col min="774" max="774" width="13" style="3" customWidth="1"/>
    <col min="775" max="775" width="12.86328125" style="3" customWidth="1"/>
    <col min="776" max="776" width="13.33203125" style="3" customWidth="1"/>
    <col min="777" max="778" width="12.19921875" style="3" bestFit="1" customWidth="1"/>
    <col min="779" max="1024" width="9.1328125" style="3"/>
    <col min="1025" max="1025" width="3.6640625" style="3" customWidth="1"/>
    <col min="1026" max="1026" width="4.1328125" style="3" customWidth="1"/>
    <col min="1027" max="1027" width="11.53125" style="3" customWidth="1"/>
    <col min="1028" max="1028" width="14.6640625" style="3" customWidth="1"/>
    <col min="1029" max="1029" width="13.6640625" style="3" customWidth="1"/>
    <col min="1030" max="1030" width="13" style="3" customWidth="1"/>
    <col min="1031" max="1031" width="12.86328125" style="3" customWidth="1"/>
    <col min="1032" max="1032" width="13.33203125" style="3" customWidth="1"/>
    <col min="1033" max="1034" width="12.19921875" style="3" bestFit="1" customWidth="1"/>
    <col min="1035" max="1280" width="9.1328125" style="3"/>
    <col min="1281" max="1281" width="3.6640625" style="3" customWidth="1"/>
    <col min="1282" max="1282" width="4.1328125" style="3" customWidth="1"/>
    <col min="1283" max="1283" width="11.53125" style="3" customWidth="1"/>
    <col min="1284" max="1284" width="14.6640625" style="3" customWidth="1"/>
    <col min="1285" max="1285" width="13.6640625" style="3" customWidth="1"/>
    <col min="1286" max="1286" width="13" style="3" customWidth="1"/>
    <col min="1287" max="1287" width="12.86328125" style="3" customWidth="1"/>
    <col min="1288" max="1288" width="13.33203125" style="3" customWidth="1"/>
    <col min="1289" max="1290" width="12.19921875" style="3" bestFit="1" customWidth="1"/>
    <col min="1291" max="1536" width="9.1328125" style="3"/>
    <col min="1537" max="1537" width="3.6640625" style="3" customWidth="1"/>
    <col min="1538" max="1538" width="4.1328125" style="3" customWidth="1"/>
    <col min="1539" max="1539" width="11.53125" style="3" customWidth="1"/>
    <col min="1540" max="1540" width="14.6640625" style="3" customWidth="1"/>
    <col min="1541" max="1541" width="13.6640625" style="3" customWidth="1"/>
    <col min="1542" max="1542" width="13" style="3" customWidth="1"/>
    <col min="1543" max="1543" width="12.86328125" style="3" customWidth="1"/>
    <col min="1544" max="1544" width="13.33203125" style="3" customWidth="1"/>
    <col min="1545" max="1546" width="12.19921875" style="3" bestFit="1" customWidth="1"/>
    <col min="1547" max="1792" width="9.1328125" style="3"/>
    <col min="1793" max="1793" width="3.6640625" style="3" customWidth="1"/>
    <col min="1794" max="1794" width="4.1328125" style="3" customWidth="1"/>
    <col min="1795" max="1795" width="11.53125" style="3" customWidth="1"/>
    <col min="1796" max="1796" width="14.6640625" style="3" customWidth="1"/>
    <col min="1797" max="1797" width="13.6640625" style="3" customWidth="1"/>
    <col min="1798" max="1798" width="13" style="3" customWidth="1"/>
    <col min="1799" max="1799" width="12.86328125" style="3" customWidth="1"/>
    <col min="1800" max="1800" width="13.33203125" style="3" customWidth="1"/>
    <col min="1801" max="1802" width="12.19921875" style="3" bestFit="1" customWidth="1"/>
    <col min="1803" max="2048" width="9.1328125" style="3"/>
    <col min="2049" max="2049" width="3.6640625" style="3" customWidth="1"/>
    <col min="2050" max="2050" width="4.1328125" style="3" customWidth="1"/>
    <col min="2051" max="2051" width="11.53125" style="3" customWidth="1"/>
    <col min="2052" max="2052" width="14.6640625" style="3" customWidth="1"/>
    <col min="2053" max="2053" width="13.6640625" style="3" customWidth="1"/>
    <col min="2054" max="2054" width="13" style="3" customWidth="1"/>
    <col min="2055" max="2055" width="12.86328125" style="3" customWidth="1"/>
    <col min="2056" max="2056" width="13.33203125" style="3" customWidth="1"/>
    <col min="2057" max="2058" width="12.19921875" style="3" bestFit="1" customWidth="1"/>
    <col min="2059" max="2304" width="9.1328125" style="3"/>
    <col min="2305" max="2305" width="3.6640625" style="3" customWidth="1"/>
    <col min="2306" max="2306" width="4.1328125" style="3" customWidth="1"/>
    <col min="2307" max="2307" width="11.53125" style="3" customWidth="1"/>
    <col min="2308" max="2308" width="14.6640625" style="3" customWidth="1"/>
    <col min="2309" max="2309" width="13.6640625" style="3" customWidth="1"/>
    <col min="2310" max="2310" width="13" style="3" customWidth="1"/>
    <col min="2311" max="2311" width="12.86328125" style="3" customWidth="1"/>
    <col min="2312" max="2312" width="13.33203125" style="3" customWidth="1"/>
    <col min="2313" max="2314" width="12.19921875" style="3" bestFit="1" customWidth="1"/>
    <col min="2315" max="2560" width="9.1328125" style="3"/>
    <col min="2561" max="2561" width="3.6640625" style="3" customWidth="1"/>
    <col min="2562" max="2562" width="4.1328125" style="3" customWidth="1"/>
    <col min="2563" max="2563" width="11.53125" style="3" customWidth="1"/>
    <col min="2564" max="2564" width="14.6640625" style="3" customWidth="1"/>
    <col min="2565" max="2565" width="13.6640625" style="3" customWidth="1"/>
    <col min="2566" max="2566" width="13" style="3" customWidth="1"/>
    <col min="2567" max="2567" width="12.86328125" style="3" customWidth="1"/>
    <col min="2568" max="2568" width="13.33203125" style="3" customWidth="1"/>
    <col min="2569" max="2570" width="12.19921875" style="3" bestFit="1" customWidth="1"/>
    <col min="2571" max="2816" width="9.1328125" style="3"/>
    <col min="2817" max="2817" width="3.6640625" style="3" customWidth="1"/>
    <col min="2818" max="2818" width="4.1328125" style="3" customWidth="1"/>
    <col min="2819" max="2819" width="11.53125" style="3" customWidth="1"/>
    <col min="2820" max="2820" width="14.6640625" style="3" customWidth="1"/>
    <col min="2821" max="2821" width="13.6640625" style="3" customWidth="1"/>
    <col min="2822" max="2822" width="13" style="3" customWidth="1"/>
    <col min="2823" max="2823" width="12.86328125" style="3" customWidth="1"/>
    <col min="2824" max="2824" width="13.33203125" style="3" customWidth="1"/>
    <col min="2825" max="2826" width="12.19921875" style="3" bestFit="1" customWidth="1"/>
    <col min="2827" max="3072" width="9.1328125" style="3"/>
    <col min="3073" max="3073" width="3.6640625" style="3" customWidth="1"/>
    <col min="3074" max="3074" width="4.1328125" style="3" customWidth="1"/>
    <col min="3075" max="3075" width="11.53125" style="3" customWidth="1"/>
    <col min="3076" max="3076" width="14.6640625" style="3" customWidth="1"/>
    <col min="3077" max="3077" width="13.6640625" style="3" customWidth="1"/>
    <col min="3078" max="3078" width="13" style="3" customWidth="1"/>
    <col min="3079" max="3079" width="12.86328125" style="3" customWidth="1"/>
    <col min="3080" max="3080" width="13.33203125" style="3" customWidth="1"/>
    <col min="3081" max="3082" width="12.19921875" style="3" bestFit="1" customWidth="1"/>
    <col min="3083" max="3328" width="9.1328125" style="3"/>
    <col min="3329" max="3329" width="3.6640625" style="3" customWidth="1"/>
    <col min="3330" max="3330" width="4.1328125" style="3" customWidth="1"/>
    <col min="3331" max="3331" width="11.53125" style="3" customWidth="1"/>
    <col min="3332" max="3332" width="14.6640625" style="3" customWidth="1"/>
    <col min="3333" max="3333" width="13.6640625" style="3" customWidth="1"/>
    <col min="3334" max="3334" width="13" style="3" customWidth="1"/>
    <col min="3335" max="3335" width="12.86328125" style="3" customWidth="1"/>
    <col min="3336" max="3336" width="13.33203125" style="3" customWidth="1"/>
    <col min="3337" max="3338" width="12.19921875" style="3" bestFit="1" customWidth="1"/>
    <col min="3339" max="3584" width="9.1328125" style="3"/>
    <col min="3585" max="3585" width="3.6640625" style="3" customWidth="1"/>
    <col min="3586" max="3586" width="4.1328125" style="3" customWidth="1"/>
    <col min="3587" max="3587" width="11.53125" style="3" customWidth="1"/>
    <col min="3588" max="3588" width="14.6640625" style="3" customWidth="1"/>
    <col min="3589" max="3589" width="13.6640625" style="3" customWidth="1"/>
    <col min="3590" max="3590" width="13" style="3" customWidth="1"/>
    <col min="3591" max="3591" width="12.86328125" style="3" customWidth="1"/>
    <col min="3592" max="3592" width="13.33203125" style="3" customWidth="1"/>
    <col min="3593" max="3594" width="12.19921875" style="3" bestFit="1" customWidth="1"/>
    <col min="3595" max="3840" width="9.1328125" style="3"/>
    <col min="3841" max="3841" width="3.6640625" style="3" customWidth="1"/>
    <col min="3842" max="3842" width="4.1328125" style="3" customWidth="1"/>
    <col min="3843" max="3843" width="11.53125" style="3" customWidth="1"/>
    <col min="3844" max="3844" width="14.6640625" style="3" customWidth="1"/>
    <col min="3845" max="3845" width="13.6640625" style="3" customWidth="1"/>
    <col min="3846" max="3846" width="13" style="3" customWidth="1"/>
    <col min="3847" max="3847" width="12.86328125" style="3" customWidth="1"/>
    <col min="3848" max="3848" width="13.33203125" style="3" customWidth="1"/>
    <col min="3849" max="3850" width="12.19921875" style="3" bestFit="1" customWidth="1"/>
    <col min="3851" max="4096" width="9.1328125" style="3"/>
    <col min="4097" max="4097" width="3.6640625" style="3" customWidth="1"/>
    <col min="4098" max="4098" width="4.1328125" style="3" customWidth="1"/>
    <col min="4099" max="4099" width="11.53125" style="3" customWidth="1"/>
    <col min="4100" max="4100" width="14.6640625" style="3" customWidth="1"/>
    <col min="4101" max="4101" width="13.6640625" style="3" customWidth="1"/>
    <col min="4102" max="4102" width="13" style="3" customWidth="1"/>
    <col min="4103" max="4103" width="12.86328125" style="3" customWidth="1"/>
    <col min="4104" max="4104" width="13.33203125" style="3" customWidth="1"/>
    <col min="4105" max="4106" width="12.19921875" style="3" bestFit="1" customWidth="1"/>
    <col min="4107" max="4352" width="9.1328125" style="3"/>
    <col min="4353" max="4353" width="3.6640625" style="3" customWidth="1"/>
    <col min="4354" max="4354" width="4.1328125" style="3" customWidth="1"/>
    <col min="4355" max="4355" width="11.53125" style="3" customWidth="1"/>
    <col min="4356" max="4356" width="14.6640625" style="3" customWidth="1"/>
    <col min="4357" max="4357" width="13.6640625" style="3" customWidth="1"/>
    <col min="4358" max="4358" width="13" style="3" customWidth="1"/>
    <col min="4359" max="4359" width="12.86328125" style="3" customWidth="1"/>
    <col min="4360" max="4360" width="13.33203125" style="3" customWidth="1"/>
    <col min="4361" max="4362" width="12.19921875" style="3" bestFit="1" customWidth="1"/>
    <col min="4363" max="4608" width="9.1328125" style="3"/>
    <col min="4609" max="4609" width="3.6640625" style="3" customWidth="1"/>
    <col min="4610" max="4610" width="4.1328125" style="3" customWidth="1"/>
    <col min="4611" max="4611" width="11.53125" style="3" customWidth="1"/>
    <col min="4612" max="4612" width="14.6640625" style="3" customWidth="1"/>
    <col min="4613" max="4613" width="13.6640625" style="3" customWidth="1"/>
    <col min="4614" max="4614" width="13" style="3" customWidth="1"/>
    <col min="4615" max="4615" width="12.86328125" style="3" customWidth="1"/>
    <col min="4616" max="4616" width="13.33203125" style="3" customWidth="1"/>
    <col min="4617" max="4618" width="12.19921875" style="3" bestFit="1" customWidth="1"/>
    <col min="4619" max="4864" width="9.1328125" style="3"/>
    <col min="4865" max="4865" width="3.6640625" style="3" customWidth="1"/>
    <col min="4866" max="4866" width="4.1328125" style="3" customWidth="1"/>
    <col min="4867" max="4867" width="11.53125" style="3" customWidth="1"/>
    <col min="4868" max="4868" width="14.6640625" style="3" customWidth="1"/>
    <col min="4869" max="4869" width="13.6640625" style="3" customWidth="1"/>
    <col min="4870" max="4870" width="13" style="3" customWidth="1"/>
    <col min="4871" max="4871" width="12.86328125" style="3" customWidth="1"/>
    <col min="4872" max="4872" width="13.33203125" style="3" customWidth="1"/>
    <col min="4873" max="4874" width="12.19921875" style="3" bestFit="1" customWidth="1"/>
    <col min="4875" max="5120" width="9.1328125" style="3"/>
    <col min="5121" max="5121" width="3.6640625" style="3" customWidth="1"/>
    <col min="5122" max="5122" width="4.1328125" style="3" customWidth="1"/>
    <col min="5123" max="5123" width="11.53125" style="3" customWidth="1"/>
    <col min="5124" max="5124" width="14.6640625" style="3" customWidth="1"/>
    <col min="5125" max="5125" width="13.6640625" style="3" customWidth="1"/>
    <col min="5126" max="5126" width="13" style="3" customWidth="1"/>
    <col min="5127" max="5127" width="12.86328125" style="3" customWidth="1"/>
    <col min="5128" max="5128" width="13.33203125" style="3" customWidth="1"/>
    <col min="5129" max="5130" width="12.19921875" style="3" bestFit="1" customWidth="1"/>
    <col min="5131" max="5376" width="9.1328125" style="3"/>
    <col min="5377" max="5377" width="3.6640625" style="3" customWidth="1"/>
    <col min="5378" max="5378" width="4.1328125" style="3" customWidth="1"/>
    <col min="5379" max="5379" width="11.53125" style="3" customWidth="1"/>
    <col min="5380" max="5380" width="14.6640625" style="3" customWidth="1"/>
    <col min="5381" max="5381" width="13.6640625" style="3" customWidth="1"/>
    <col min="5382" max="5382" width="13" style="3" customWidth="1"/>
    <col min="5383" max="5383" width="12.86328125" style="3" customWidth="1"/>
    <col min="5384" max="5384" width="13.33203125" style="3" customWidth="1"/>
    <col min="5385" max="5386" width="12.19921875" style="3" bestFit="1" customWidth="1"/>
    <col min="5387" max="5632" width="9.1328125" style="3"/>
    <col min="5633" max="5633" width="3.6640625" style="3" customWidth="1"/>
    <col min="5634" max="5634" width="4.1328125" style="3" customWidth="1"/>
    <col min="5635" max="5635" width="11.53125" style="3" customWidth="1"/>
    <col min="5636" max="5636" width="14.6640625" style="3" customWidth="1"/>
    <col min="5637" max="5637" width="13.6640625" style="3" customWidth="1"/>
    <col min="5638" max="5638" width="13" style="3" customWidth="1"/>
    <col min="5639" max="5639" width="12.86328125" style="3" customWidth="1"/>
    <col min="5640" max="5640" width="13.33203125" style="3" customWidth="1"/>
    <col min="5641" max="5642" width="12.19921875" style="3" bestFit="1" customWidth="1"/>
    <col min="5643" max="5888" width="9.1328125" style="3"/>
    <col min="5889" max="5889" width="3.6640625" style="3" customWidth="1"/>
    <col min="5890" max="5890" width="4.1328125" style="3" customWidth="1"/>
    <col min="5891" max="5891" width="11.53125" style="3" customWidth="1"/>
    <col min="5892" max="5892" width="14.6640625" style="3" customWidth="1"/>
    <col min="5893" max="5893" width="13.6640625" style="3" customWidth="1"/>
    <col min="5894" max="5894" width="13" style="3" customWidth="1"/>
    <col min="5895" max="5895" width="12.86328125" style="3" customWidth="1"/>
    <col min="5896" max="5896" width="13.33203125" style="3" customWidth="1"/>
    <col min="5897" max="5898" width="12.19921875" style="3" bestFit="1" customWidth="1"/>
    <col min="5899" max="6144" width="9.1328125" style="3"/>
    <col min="6145" max="6145" width="3.6640625" style="3" customWidth="1"/>
    <col min="6146" max="6146" width="4.1328125" style="3" customWidth="1"/>
    <col min="6147" max="6147" width="11.53125" style="3" customWidth="1"/>
    <col min="6148" max="6148" width="14.6640625" style="3" customWidth="1"/>
    <col min="6149" max="6149" width="13.6640625" style="3" customWidth="1"/>
    <col min="6150" max="6150" width="13" style="3" customWidth="1"/>
    <col min="6151" max="6151" width="12.86328125" style="3" customWidth="1"/>
    <col min="6152" max="6152" width="13.33203125" style="3" customWidth="1"/>
    <col min="6153" max="6154" width="12.19921875" style="3" bestFit="1" customWidth="1"/>
    <col min="6155" max="6400" width="9.1328125" style="3"/>
    <col min="6401" max="6401" width="3.6640625" style="3" customWidth="1"/>
    <col min="6402" max="6402" width="4.1328125" style="3" customWidth="1"/>
    <col min="6403" max="6403" width="11.53125" style="3" customWidth="1"/>
    <col min="6404" max="6404" width="14.6640625" style="3" customWidth="1"/>
    <col min="6405" max="6405" width="13.6640625" style="3" customWidth="1"/>
    <col min="6406" max="6406" width="13" style="3" customWidth="1"/>
    <col min="6407" max="6407" width="12.86328125" style="3" customWidth="1"/>
    <col min="6408" max="6408" width="13.33203125" style="3" customWidth="1"/>
    <col min="6409" max="6410" width="12.19921875" style="3" bestFit="1" customWidth="1"/>
    <col min="6411" max="6656" width="9.1328125" style="3"/>
    <col min="6657" max="6657" width="3.6640625" style="3" customWidth="1"/>
    <col min="6658" max="6658" width="4.1328125" style="3" customWidth="1"/>
    <col min="6659" max="6659" width="11.53125" style="3" customWidth="1"/>
    <col min="6660" max="6660" width="14.6640625" style="3" customWidth="1"/>
    <col min="6661" max="6661" width="13.6640625" style="3" customWidth="1"/>
    <col min="6662" max="6662" width="13" style="3" customWidth="1"/>
    <col min="6663" max="6663" width="12.86328125" style="3" customWidth="1"/>
    <col min="6664" max="6664" width="13.33203125" style="3" customWidth="1"/>
    <col min="6665" max="6666" width="12.19921875" style="3" bestFit="1" customWidth="1"/>
    <col min="6667" max="6912" width="9.1328125" style="3"/>
    <col min="6913" max="6913" width="3.6640625" style="3" customWidth="1"/>
    <col min="6914" max="6914" width="4.1328125" style="3" customWidth="1"/>
    <col min="6915" max="6915" width="11.53125" style="3" customWidth="1"/>
    <col min="6916" max="6916" width="14.6640625" style="3" customWidth="1"/>
    <col min="6917" max="6917" width="13.6640625" style="3" customWidth="1"/>
    <col min="6918" max="6918" width="13" style="3" customWidth="1"/>
    <col min="6919" max="6919" width="12.86328125" style="3" customWidth="1"/>
    <col min="6920" max="6920" width="13.33203125" style="3" customWidth="1"/>
    <col min="6921" max="6922" width="12.19921875" style="3" bestFit="1" customWidth="1"/>
    <col min="6923" max="7168" width="9.1328125" style="3"/>
    <col min="7169" max="7169" width="3.6640625" style="3" customWidth="1"/>
    <col min="7170" max="7170" width="4.1328125" style="3" customWidth="1"/>
    <col min="7171" max="7171" width="11.53125" style="3" customWidth="1"/>
    <col min="7172" max="7172" width="14.6640625" style="3" customWidth="1"/>
    <col min="7173" max="7173" width="13.6640625" style="3" customWidth="1"/>
    <col min="7174" max="7174" width="13" style="3" customWidth="1"/>
    <col min="7175" max="7175" width="12.86328125" style="3" customWidth="1"/>
    <col min="7176" max="7176" width="13.33203125" style="3" customWidth="1"/>
    <col min="7177" max="7178" width="12.19921875" style="3" bestFit="1" customWidth="1"/>
    <col min="7179" max="7424" width="9.1328125" style="3"/>
    <col min="7425" max="7425" width="3.6640625" style="3" customWidth="1"/>
    <col min="7426" max="7426" width="4.1328125" style="3" customWidth="1"/>
    <col min="7427" max="7427" width="11.53125" style="3" customWidth="1"/>
    <col min="7428" max="7428" width="14.6640625" style="3" customWidth="1"/>
    <col min="7429" max="7429" width="13.6640625" style="3" customWidth="1"/>
    <col min="7430" max="7430" width="13" style="3" customWidth="1"/>
    <col min="7431" max="7431" width="12.86328125" style="3" customWidth="1"/>
    <col min="7432" max="7432" width="13.33203125" style="3" customWidth="1"/>
    <col min="7433" max="7434" width="12.19921875" style="3" bestFit="1" customWidth="1"/>
    <col min="7435" max="7680" width="9.1328125" style="3"/>
    <col min="7681" max="7681" width="3.6640625" style="3" customWidth="1"/>
    <col min="7682" max="7682" width="4.1328125" style="3" customWidth="1"/>
    <col min="7683" max="7683" width="11.53125" style="3" customWidth="1"/>
    <col min="7684" max="7684" width="14.6640625" style="3" customWidth="1"/>
    <col min="7685" max="7685" width="13.6640625" style="3" customWidth="1"/>
    <col min="7686" max="7686" width="13" style="3" customWidth="1"/>
    <col min="7687" max="7687" width="12.86328125" style="3" customWidth="1"/>
    <col min="7688" max="7688" width="13.33203125" style="3" customWidth="1"/>
    <col min="7689" max="7690" width="12.19921875" style="3" bestFit="1" customWidth="1"/>
    <col min="7691" max="7936" width="9.1328125" style="3"/>
    <col min="7937" max="7937" width="3.6640625" style="3" customWidth="1"/>
    <col min="7938" max="7938" width="4.1328125" style="3" customWidth="1"/>
    <col min="7939" max="7939" width="11.53125" style="3" customWidth="1"/>
    <col min="7940" max="7940" width="14.6640625" style="3" customWidth="1"/>
    <col min="7941" max="7941" width="13.6640625" style="3" customWidth="1"/>
    <col min="7942" max="7942" width="13" style="3" customWidth="1"/>
    <col min="7943" max="7943" width="12.86328125" style="3" customWidth="1"/>
    <col min="7944" max="7944" width="13.33203125" style="3" customWidth="1"/>
    <col min="7945" max="7946" width="12.19921875" style="3" bestFit="1" customWidth="1"/>
    <col min="7947" max="8192" width="9.1328125" style="3"/>
    <col min="8193" max="8193" width="3.6640625" style="3" customWidth="1"/>
    <col min="8194" max="8194" width="4.1328125" style="3" customWidth="1"/>
    <col min="8195" max="8195" width="11.53125" style="3" customWidth="1"/>
    <col min="8196" max="8196" width="14.6640625" style="3" customWidth="1"/>
    <col min="8197" max="8197" width="13.6640625" style="3" customWidth="1"/>
    <col min="8198" max="8198" width="13" style="3" customWidth="1"/>
    <col min="8199" max="8199" width="12.86328125" style="3" customWidth="1"/>
    <col min="8200" max="8200" width="13.33203125" style="3" customWidth="1"/>
    <col min="8201" max="8202" width="12.19921875" style="3" bestFit="1" customWidth="1"/>
    <col min="8203" max="8448" width="9.1328125" style="3"/>
    <col min="8449" max="8449" width="3.6640625" style="3" customWidth="1"/>
    <col min="8450" max="8450" width="4.1328125" style="3" customWidth="1"/>
    <col min="8451" max="8451" width="11.53125" style="3" customWidth="1"/>
    <col min="8452" max="8452" width="14.6640625" style="3" customWidth="1"/>
    <col min="8453" max="8453" width="13.6640625" style="3" customWidth="1"/>
    <col min="8454" max="8454" width="13" style="3" customWidth="1"/>
    <col min="8455" max="8455" width="12.86328125" style="3" customWidth="1"/>
    <col min="8456" max="8456" width="13.33203125" style="3" customWidth="1"/>
    <col min="8457" max="8458" width="12.19921875" style="3" bestFit="1" customWidth="1"/>
    <col min="8459" max="8704" width="9.1328125" style="3"/>
    <col min="8705" max="8705" width="3.6640625" style="3" customWidth="1"/>
    <col min="8706" max="8706" width="4.1328125" style="3" customWidth="1"/>
    <col min="8707" max="8707" width="11.53125" style="3" customWidth="1"/>
    <col min="8708" max="8708" width="14.6640625" style="3" customWidth="1"/>
    <col min="8709" max="8709" width="13.6640625" style="3" customWidth="1"/>
    <col min="8710" max="8710" width="13" style="3" customWidth="1"/>
    <col min="8711" max="8711" width="12.86328125" style="3" customWidth="1"/>
    <col min="8712" max="8712" width="13.33203125" style="3" customWidth="1"/>
    <col min="8713" max="8714" width="12.19921875" style="3" bestFit="1" customWidth="1"/>
    <col min="8715" max="8960" width="9.1328125" style="3"/>
    <col min="8961" max="8961" width="3.6640625" style="3" customWidth="1"/>
    <col min="8962" max="8962" width="4.1328125" style="3" customWidth="1"/>
    <col min="8963" max="8963" width="11.53125" style="3" customWidth="1"/>
    <col min="8964" max="8964" width="14.6640625" style="3" customWidth="1"/>
    <col min="8965" max="8965" width="13.6640625" style="3" customWidth="1"/>
    <col min="8966" max="8966" width="13" style="3" customWidth="1"/>
    <col min="8967" max="8967" width="12.86328125" style="3" customWidth="1"/>
    <col min="8968" max="8968" width="13.33203125" style="3" customWidth="1"/>
    <col min="8969" max="8970" width="12.19921875" style="3" bestFit="1" customWidth="1"/>
    <col min="8971" max="9216" width="9.1328125" style="3"/>
    <col min="9217" max="9217" width="3.6640625" style="3" customWidth="1"/>
    <col min="9218" max="9218" width="4.1328125" style="3" customWidth="1"/>
    <col min="9219" max="9219" width="11.53125" style="3" customWidth="1"/>
    <col min="9220" max="9220" width="14.6640625" style="3" customWidth="1"/>
    <col min="9221" max="9221" width="13.6640625" style="3" customWidth="1"/>
    <col min="9222" max="9222" width="13" style="3" customWidth="1"/>
    <col min="9223" max="9223" width="12.86328125" style="3" customWidth="1"/>
    <col min="9224" max="9224" width="13.33203125" style="3" customWidth="1"/>
    <col min="9225" max="9226" width="12.19921875" style="3" bestFit="1" customWidth="1"/>
    <col min="9227" max="9472" width="9.1328125" style="3"/>
    <col min="9473" max="9473" width="3.6640625" style="3" customWidth="1"/>
    <col min="9474" max="9474" width="4.1328125" style="3" customWidth="1"/>
    <col min="9475" max="9475" width="11.53125" style="3" customWidth="1"/>
    <col min="9476" max="9476" width="14.6640625" style="3" customWidth="1"/>
    <col min="9477" max="9477" width="13.6640625" style="3" customWidth="1"/>
    <col min="9478" max="9478" width="13" style="3" customWidth="1"/>
    <col min="9479" max="9479" width="12.86328125" style="3" customWidth="1"/>
    <col min="9480" max="9480" width="13.33203125" style="3" customWidth="1"/>
    <col min="9481" max="9482" width="12.19921875" style="3" bestFit="1" customWidth="1"/>
    <col min="9483" max="9728" width="9.1328125" style="3"/>
    <col min="9729" max="9729" width="3.6640625" style="3" customWidth="1"/>
    <col min="9730" max="9730" width="4.1328125" style="3" customWidth="1"/>
    <col min="9731" max="9731" width="11.53125" style="3" customWidth="1"/>
    <col min="9732" max="9732" width="14.6640625" style="3" customWidth="1"/>
    <col min="9733" max="9733" width="13.6640625" style="3" customWidth="1"/>
    <col min="9734" max="9734" width="13" style="3" customWidth="1"/>
    <col min="9735" max="9735" width="12.86328125" style="3" customWidth="1"/>
    <col min="9736" max="9736" width="13.33203125" style="3" customWidth="1"/>
    <col min="9737" max="9738" width="12.19921875" style="3" bestFit="1" customWidth="1"/>
    <col min="9739" max="9984" width="9.1328125" style="3"/>
    <col min="9985" max="9985" width="3.6640625" style="3" customWidth="1"/>
    <col min="9986" max="9986" width="4.1328125" style="3" customWidth="1"/>
    <col min="9987" max="9987" width="11.53125" style="3" customWidth="1"/>
    <col min="9988" max="9988" width="14.6640625" style="3" customWidth="1"/>
    <col min="9989" max="9989" width="13.6640625" style="3" customWidth="1"/>
    <col min="9990" max="9990" width="13" style="3" customWidth="1"/>
    <col min="9991" max="9991" width="12.86328125" style="3" customWidth="1"/>
    <col min="9992" max="9992" width="13.33203125" style="3" customWidth="1"/>
    <col min="9993" max="9994" width="12.19921875" style="3" bestFit="1" customWidth="1"/>
    <col min="9995" max="10240" width="9.1328125" style="3"/>
    <col min="10241" max="10241" width="3.6640625" style="3" customWidth="1"/>
    <col min="10242" max="10242" width="4.1328125" style="3" customWidth="1"/>
    <col min="10243" max="10243" width="11.53125" style="3" customWidth="1"/>
    <col min="10244" max="10244" width="14.6640625" style="3" customWidth="1"/>
    <col min="10245" max="10245" width="13.6640625" style="3" customWidth="1"/>
    <col min="10246" max="10246" width="13" style="3" customWidth="1"/>
    <col min="10247" max="10247" width="12.86328125" style="3" customWidth="1"/>
    <col min="10248" max="10248" width="13.33203125" style="3" customWidth="1"/>
    <col min="10249" max="10250" width="12.19921875" style="3" bestFit="1" customWidth="1"/>
    <col min="10251" max="10496" width="9.1328125" style="3"/>
    <col min="10497" max="10497" width="3.6640625" style="3" customWidth="1"/>
    <col min="10498" max="10498" width="4.1328125" style="3" customWidth="1"/>
    <col min="10499" max="10499" width="11.53125" style="3" customWidth="1"/>
    <col min="10500" max="10500" width="14.6640625" style="3" customWidth="1"/>
    <col min="10501" max="10501" width="13.6640625" style="3" customWidth="1"/>
    <col min="10502" max="10502" width="13" style="3" customWidth="1"/>
    <col min="10503" max="10503" width="12.86328125" style="3" customWidth="1"/>
    <col min="10504" max="10504" width="13.33203125" style="3" customWidth="1"/>
    <col min="10505" max="10506" width="12.19921875" style="3" bestFit="1" customWidth="1"/>
    <col min="10507" max="10752" width="9.1328125" style="3"/>
    <col min="10753" max="10753" width="3.6640625" style="3" customWidth="1"/>
    <col min="10754" max="10754" width="4.1328125" style="3" customWidth="1"/>
    <col min="10755" max="10755" width="11.53125" style="3" customWidth="1"/>
    <col min="10756" max="10756" width="14.6640625" style="3" customWidth="1"/>
    <col min="10757" max="10757" width="13.6640625" style="3" customWidth="1"/>
    <col min="10758" max="10758" width="13" style="3" customWidth="1"/>
    <col min="10759" max="10759" width="12.86328125" style="3" customWidth="1"/>
    <col min="10760" max="10760" width="13.33203125" style="3" customWidth="1"/>
    <col min="10761" max="10762" width="12.19921875" style="3" bestFit="1" customWidth="1"/>
    <col min="10763" max="11008" width="9.1328125" style="3"/>
    <col min="11009" max="11009" width="3.6640625" style="3" customWidth="1"/>
    <col min="11010" max="11010" width="4.1328125" style="3" customWidth="1"/>
    <col min="11011" max="11011" width="11.53125" style="3" customWidth="1"/>
    <col min="11012" max="11012" width="14.6640625" style="3" customWidth="1"/>
    <col min="11013" max="11013" width="13.6640625" style="3" customWidth="1"/>
    <col min="11014" max="11014" width="13" style="3" customWidth="1"/>
    <col min="11015" max="11015" width="12.86328125" style="3" customWidth="1"/>
    <col min="11016" max="11016" width="13.33203125" style="3" customWidth="1"/>
    <col min="11017" max="11018" width="12.19921875" style="3" bestFit="1" customWidth="1"/>
    <col min="11019" max="11264" width="9.1328125" style="3"/>
    <col min="11265" max="11265" width="3.6640625" style="3" customWidth="1"/>
    <col min="11266" max="11266" width="4.1328125" style="3" customWidth="1"/>
    <col min="11267" max="11267" width="11.53125" style="3" customWidth="1"/>
    <col min="11268" max="11268" width="14.6640625" style="3" customWidth="1"/>
    <col min="11269" max="11269" width="13.6640625" style="3" customWidth="1"/>
    <col min="11270" max="11270" width="13" style="3" customWidth="1"/>
    <col min="11271" max="11271" width="12.86328125" style="3" customWidth="1"/>
    <col min="11272" max="11272" width="13.33203125" style="3" customWidth="1"/>
    <col min="11273" max="11274" width="12.19921875" style="3" bestFit="1" customWidth="1"/>
    <col min="11275" max="11520" width="9.1328125" style="3"/>
    <col min="11521" max="11521" width="3.6640625" style="3" customWidth="1"/>
    <col min="11522" max="11522" width="4.1328125" style="3" customWidth="1"/>
    <col min="11523" max="11523" width="11.53125" style="3" customWidth="1"/>
    <col min="11524" max="11524" width="14.6640625" style="3" customWidth="1"/>
    <col min="11525" max="11525" width="13.6640625" style="3" customWidth="1"/>
    <col min="11526" max="11526" width="13" style="3" customWidth="1"/>
    <col min="11527" max="11527" width="12.86328125" style="3" customWidth="1"/>
    <col min="11528" max="11528" width="13.33203125" style="3" customWidth="1"/>
    <col min="11529" max="11530" width="12.19921875" style="3" bestFit="1" customWidth="1"/>
    <col min="11531" max="11776" width="9.1328125" style="3"/>
    <col min="11777" max="11777" width="3.6640625" style="3" customWidth="1"/>
    <col min="11778" max="11778" width="4.1328125" style="3" customWidth="1"/>
    <col min="11779" max="11779" width="11.53125" style="3" customWidth="1"/>
    <col min="11780" max="11780" width="14.6640625" style="3" customWidth="1"/>
    <col min="11781" max="11781" width="13.6640625" style="3" customWidth="1"/>
    <col min="11782" max="11782" width="13" style="3" customWidth="1"/>
    <col min="11783" max="11783" width="12.86328125" style="3" customWidth="1"/>
    <col min="11784" max="11784" width="13.33203125" style="3" customWidth="1"/>
    <col min="11785" max="11786" width="12.19921875" style="3" bestFit="1" customWidth="1"/>
    <col min="11787" max="12032" width="9.1328125" style="3"/>
    <col min="12033" max="12033" width="3.6640625" style="3" customWidth="1"/>
    <col min="12034" max="12034" width="4.1328125" style="3" customWidth="1"/>
    <col min="12035" max="12035" width="11.53125" style="3" customWidth="1"/>
    <col min="12036" max="12036" width="14.6640625" style="3" customWidth="1"/>
    <col min="12037" max="12037" width="13.6640625" style="3" customWidth="1"/>
    <col min="12038" max="12038" width="13" style="3" customWidth="1"/>
    <col min="12039" max="12039" width="12.86328125" style="3" customWidth="1"/>
    <col min="12040" max="12040" width="13.33203125" style="3" customWidth="1"/>
    <col min="12041" max="12042" width="12.19921875" style="3" bestFit="1" customWidth="1"/>
    <col min="12043" max="12288" width="9.1328125" style="3"/>
    <col min="12289" max="12289" width="3.6640625" style="3" customWidth="1"/>
    <col min="12290" max="12290" width="4.1328125" style="3" customWidth="1"/>
    <col min="12291" max="12291" width="11.53125" style="3" customWidth="1"/>
    <col min="12292" max="12292" width="14.6640625" style="3" customWidth="1"/>
    <col min="12293" max="12293" width="13.6640625" style="3" customWidth="1"/>
    <col min="12294" max="12294" width="13" style="3" customWidth="1"/>
    <col min="12295" max="12295" width="12.86328125" style="3" customWidth="1"/>
    <col min="12296" max="12296" width="13.33203125" style="3" customWidth="1"/>
    <col min="12297" max="12298" width="12.19921875" style="3" bestFit="1" customWidth="1"/>
    <col min="12299" max="12544" width="9.1328125" style="3"/>
    <col min="12545" max="12545" width="3.6640625" style="3" customWidth="1"/>
    <col min="12546" max="12546" width="4.1328125" style="3" customWidth="1"/>
    <col min="12547" max="12547" width="11.53125" style="3" customWidth="1"/>
    <col min="12548" max="12548" width="14.6640625" style="3" customWidth="1"/>
    <col min="12549" max="12549" width="13.6640625" style="3" customWidth="1"/>
    <col min="12550" max="12550" width="13" style="3" customWidth="1"/>
    <col min="12551" max="12551" width="12.86328125" style="3" customWidth="1"/>
    <col min="12552" max="12552" width="13.33203125" style="3" customWidth="1"/>
    <col min="12553" max="12554" width="12.19921875" style="3" bestFit="1" customWidth="1"/>
    <col min="12555" max="12800" width="9.1328125" style="3"/>
    <col min="12801" max="12801" width="3.6640625" style="3" customWidth="1"/>
    <col min="12802" max="12802" width="4.1328125" style="3" customWidth="1"/>
    <col min="12803" max="12803" width="11.53125" style="3" customWidth="1"/>
    <col min="12804" max="12804" width="14.6640625" style="3" customWidth="1"/>
    <col min="12805" max="12805" width="13.6640625" style="3" customWidth="1"/>
    <col min="12806" max="12806" width="13" style="3" customWidth="1"/>
    <col min="12807" max="12807" width="12.86328125" style="3" customWidth="1"/>
    <col min="12808" max="12808" width="13.33203125" style="3" customWidth="1"/>
    <col min="12809" max="12810" width="12.19921875" style="3" bestFit="1" customWidth="1"/>
    <col min="12811" max="13056" width="9.1328125" style="3"/>
    <col min="13057" max="13057" width="3.6640625" style="3" customWidth="1"/>
    <col min="13058" max="13058" width="4.1328125" style="3" customWidth="1"/>
    <col min="13059" max="13059" width="11.53125" style="3" customWidth="1"/>
    <col min="13060" max="13060" width="14.6640625" style="3" customWidth="1"/>
    <col min="13061" max="13061" width="13.6640625" style="3" customWidth="1"/>
    <col min="13062" max="13062" width="13" style="3" customWidth="1"/>
    <col min="13063" max="13063" width="12.86328125" style="3" customWidth="1"/>
    <col min="13064" max="13064" width="13.33203125" style="3" customWidth="1"/>
    <col min="13065" max="13066" width="12.19921875" style="3" bestFit="1" customWidth="1"/>
    <col min="13067" max="13312" width="9.1328125" style="3"/>
    <col min="13313" max="13313" width="3.6640625" style="3" customWidth="1"/>
    <col min="13314" max="13314" width="4.1328125" style="3" customWidth="1"/>
    <col min="13315" max="13315" width="11.53125" style="3" customWidth="1"/>
    <col min="13316" max="13316" width="14.6640625" style="3" customWidth="1"/>
    <col min="13317" max="13317" width="13.6640625" style="3" customWidth="1"/>
    <col min="13318" max="13318" width="13" style="3" customWidth="1"/>
    <col min="13319" max="13319" width="12.86328125" style="3" customWidth="1"/>
    <col min="13320" max="13320" width="13.33203125" style="3" customWidth="1"/>
    <col min="13321" max="13322" width="12.19921875" style="3" bestFit="1" customWidth="1"/>
    <col min="13323" max="13568" width="9.1328125" style="3"/>
    <col min="13569" max="13569" width="3.6640625" style="3" customWidth="1"/>
    <col min="13570" max="13570" width="4.1328125" style="3" customWidth="1"/>
    <col min="13571" max="13571" width="11.53125" style="3" customWidth="1"/>
    <col min="13572" max="13572" width="14.6640625" style="3" customWidth="1"/>
    <col min="13573" max="13573" width="13.6640625" style="3" customWidth="1"/>
    <col min="13574" max="13574" width="13" style="3" customWidth="1"/>
    <col min="13575" max="13575" width="12.86328125" style="3" customWidth="1"/>
    <col min="13576" max="13576" width="13.33203125" style="3" customWidth="1"/>
    <col min="13577" max="13578" width="12.19921875" style="3" bestFit="1" customWidth="1"/>
    <col min="13579" max="13824" width="9.1328125" style="3"/>
    <col min="13825" max="13825" width="3.6640625" style="3" customWidth="1"/>
    <col min="13826" max="13826" width="4.1328125" style="3" customWidth="1"/>
    <col min="13827" max="13827" width="11.53125" style="3" customWidth="1"/>
    <col min="13828" max="13828" width="14.6640625" style="3" customWidth="1"/>
    <col min="13829" max="13829" width="13.6640625" style="3" customWidth="1"/>
    <col min="13830" max="13830" width="13" style="3" customWidth="1"/>
    <col min="13831" max="13831" width="12.86328125" style="3" customWidth="1"/>
    <col min="13832" max="13832" width="13.33203125" style="3" customWidth="1"/>
    <col min="13833" max="13834" width="12.19921875" style="3" bestFit="1" customWidth="1"/>
    <col min="13835" max="14080" width="9.1328125" style="3"/>
    <col min="14081" max="14081" width="3.6640625" style="3" customWidth="1"/>
    <col min="14082" max="14082" width="4.1328125" style="3" customWidth="1"/>
    <col min="14083" max="14083" width="11.53125" style="3" customWidth="1"/>
    <col min="14084" max="14084" width="14.6640625" style="3" customWidth="1"/>
    <col min="14085" max="14085" width="13.6640625" style="3" customWidth="1"/>
    <col min="14086" max="14086" width="13" style="3" customWidth="1"/>
    <col min="14087" max="14087" width="12.86328125" style="3" customWidth="1"/>
    <col min="14088" max="14088" width="13.33203125" style="3" customWidth="1"/>
    <col min="14089" max="14090" width="12.19921875" style="3" bestFit="1" customWidth="1"/>
    <col min="14091" max="14336" width="9.1328125" style="3"/>
    <col min="14337" max="14337" width="3.6640625" style="3" customWidth="1"/>
    <col min="14338" max="14338" width="4.1328125" style="3" customWidth="1"/>
    <col min="14339" max="14339" width="11.53125" style="3" customWidth="1"/>
    <col min="14340" max="14340" width="14.6640625" style="3" customWidth="1"/>
    <col min="14341" max="14341" width="13.6640625" style="3" customWidth="1"/>
    <col min="14342" max="14342" width="13" style="3" customWidth="1"/>
    <col min="14343" max="14343" width="12.86328125" style="3" customWidth="1"/>
    <col min="14344" max="14344" width="13.33203125" style="3" customWidth="1"/>
    <col min="14345" max="14346" width="12.19921875" style="3" bestFit="1" customWidth="1"/>
    <col min="14347" max="14592" width="9.1328125" style="3"/>
    <col min="14593" max="14593" width="3.6640625" style="3" customWidth="1"/>
    <col min="14594" max="14594" width="4.1328125" style="3" customWidth="1"/>
    <col min="14595" max="14595" width="11.53125" style="3" customWidth="1"/>
    <col min="14596" max="14596" width="14.6640625" style="3" customWidth="1"/>
    <col min="14597" max="14597" width="13.6640625" style="3" customWidth="1"/>
    <col min="14598" max="14598" width="13" style="3" customWidth="1"/>
    <col min="14599" max="14599" width="12.86328125" style="3" customWidth="1"/>
    <col min="14600" max="14600" width="13.33203125" style="3" customWidth="1"/>
    <col min="14601" max="14602" width="12.19921875" style="3" bestFit="1" customWidth="1"/>
    <col min="14603" max="14848" width="9.1328125" style="3"/>
    <col min="14849" max="14849" width="3.6640625" style="3" customWidth="1"/>
    <col min="14850" max="14850" width="4.1328125" style="3" customWidth="1"/>
    <col min="14851" max="14851" width="11.53125" style="3" customWidth="1"/>
    <col min="14852" max="14852" width="14.6640625" style="3" customWidth="1"/>
    <col min="14853" max="14853" width="13.6640625" style="3" customWidth="1"/>
    <col min="14854" max="14854" width="13" style="3" customWidth="1"/>
    <col min="14855" max="14855" width="12.86328125" style="3" customWidth="1"/>
    <col min="14856" max="14856" width="13.33203125" style="3" customWidth="1"/>
    <col min="14857" max="14858" width="12.19921875" style="3" bestFit="1" customWidth="1"/>
    <col min="14859" max="15104" width="9.1328125" style="3"/>
    <col min="15105" max="15105" width="3.6640625" style="3" customWidth="1"/>
    <col min="15106" max="15106" width="4.1328125" style="3" customWidth="1"/>
    <col min="15107" max="15107" width="11.53125" style="3" customWidth="1"/>
    <col min="15108" max="15108" width="14.6640625" style="3" customWidth="1"/>
    <col min="15109" max="15109" width="13.6640625" style="3" customWidth="1"/>
    <col min="15110" max="15110" width="13" style="3" customWidth="1"/>
    <col min="15111" max="15111" width="12.86328125" style="3" customWidth="1"/>
    <col min="15112" max="15112" width="13.33203125" style="3" customWidth="1"/>
    <col min="15113" max="15114" width="12.19921875" style="3" bestFit="1" customWidth="1"/>
    <col min="15115" max="15360" width="9.1328125" style="3"/>
    <col min="15361" max="15361" width="3.6640625" style="3" customWidth="1"/>
    <col min="15362" max="15362" width="4.1328125" style="3" customWidth="1"/>
    <col min="15363" max="15363" width="11.53125" style="3" customWidth="1"/>
    <col min="15364" max="15364" width="14.6640625" style="3" customWidth="1"/>
    <col min="15365" max="15365" width="13.6640625" style="3" customWidth="1"/>
    <col min="15366" max="15366" width="13" style="3" customWidth="1"/>
    <col min="15367" max="15367" width="12.86328125" style="3" customWidth="1"/>
    <col min="15368" max="15368" width="13.33203125" style="3" customWidth="1"/>
    <col min="15369" max="15370" width="12.19921875" style="3" bestFit="1" customWidth="1"/>
    <col min="15371" max="15616" width="9.1328125" style="3"/>
    <col min="15617" max="15617" width="3.6640625" style="3" customWidth="1"/>
    <col min="15618" max="15618" width="4.1328125" style="3" customWidth="1"/>
    <col min="15619" max="15619" width="11.53125" style="3" customWidth="1"/>
    <col min="15620" max="15620" width="14.6640625" style="3" customWidth="1"/>
    <col min="15621" max="15621" width="13.6640625" style="3" customWidth="1"/>
    <col min="15622" max="15622" width="13" style="3" customWidth="1"/>
    <col min="15623" max="15623" width="12.86328125" style="3" customWidth="1"/>
    <col min="15624" max="15624" width="13.33203125" style="3" customWidth="1"/>
    <col min="15625" max="15626" width="12.19921875" style="3" bestFit="1" customWidth="1"/>
    <col min="15627" max="15872" width="9.1328125" style="3"/>
    <col min="15873" max="15873" width="3.6640625" style="3" customWidth="1"/>
    <col min="15874" max="15874" width="4.1328125" style="3" customWidth="1"/>
    <col min="15875" max="15875" width="11.53125" style="3" customWidth="1"/>
    <col min="15876" max="15876" width="14.6640625" style="3" customWidth="1"/>
    <col min="15877" max="15877" width="13.6640625" style="3" customWidth="1"/>
    <col min="15878" max="15878" width="13" style="3" customWidth="1"/>
    <col min="15879" max="15879" width="12.86328125" style="3" customWidth="1"/>
    <col min="15880" max="15880" width="13.33203125" style="3" customWidth="1"/>
    <col min="15881" max="15882" width="12.19921875" style="3" bestFit="1" customWidth="1"/>
    <col min="15883" max="16128" width="9.1328125" style="3"/>
    <col min="16129" max="16129" width="3.6640625" style="3" customWidth="1"/>
    <col min="16130" max="16130" width="4.1328125" style="3" customWidth="1"/>
    <col min="16131" max="16131" width="11.53125" style="3" customWidth="1"/>
    <col min="16132" max="16132" width="14.6640625" style="3" customWidth="1"/>
    <col min="16133" max="16133" width="13.6640625" style="3" customWidth="1"/>
    <col min="16134" max="16134" width="13" style="3" customWidth="1"/>
    <col min="16135" max="16135" width="12.86328125" style="3" customWidth="1"/>
    <col min="16136" max="16136" width="13.33203125" style="3" customWidth="1"/>
    <col min="16137" max="16138" width="12.19921875" style="3" bestFit="1" customWidth="1"/>
    <col min="16139" max="16384" width="9.1328125" style="3"/>
  </cols>
  <sheetData>
    <row r="1" spans="1:21" ht="22.25" customHeight="1" thickBot="1" x14ac:dyDescent="0.7">
      <c r="A1" s="1"/>
      <c r="B1" s="2"/>
      <c r="C1" s="43" t="s">
        <v>16</v>
      </c>
      <c r="D1" s="44"/>
      <c r="E1" s="44"/>
      <c r="F1" s="44"/>
      <c r="G1" s="44"/>
      <c r="H1" s="45"/>
    </row>
    <row r="2" spans="1:21" ht="14.25" customHeight="1" x14ac:dyDescent="0.35">
      <c r="A2" s="4"/>
      <c r="B2" s="5"/>
      <c r="C2" s="36" t="s">
        <v>14</v>
      </c>
      <c r="D2" s="6"/>
      <c r="E2" s="6"/>
      <c r="F2" s="6"/>
      <c r="G2" s="6"/>
      <c r="H2" s="6"/>
    </row>
    <row r="3" spans="1:21" x14ac:dyDescent="0.35">
      <c r="A3" s="4"/>
      <c r="B3" s="7"/>
      <c r="C3" s="8"/>
      <c r="D3" s="7"/>
      <c r="E3" s="9" t="s">
        <v>0</v>
      </c>
      <c r="F3" s="7"/>
      <c r="G3" s="46" t="s">
        <v>22</v>
      </c>
      <c r="H3" s="47"/>
      <c r="I3" s="47"/>
      <c r="J3" s="48"/>
    </row>
    <row r="4" spans="1:21" x14ac:dyDescent="0.35">
      <c r="A4" s="4"/>
      <c r="B4" s="7"/>
      <c r="C4" s="8" t="s">
        <v>12</v>
      </c>
      <c r="D4" s="7"/>
      <c r="E4" s="31">
        <v>330000</v>
      </c>
      <c r="F4" s="10"/>
      <c r="G4" s="49"/>
      <c r="H4" s="50"/>
      <c r="I4" s="50"/>
      <c r="J4" s="51"/>
    </row>
    <row r="5" spans="1:21" x14ac:dyDescent="0.35">
      <c r="A5" s="4"/>
      <c r="B5" s="7"/>
      <c r="C5" s="8" t="s">
        <v>1</v>
      </c>
      <c r="D5" s="7"/>
      <c r="E5" s="32">
        <v>0.05</v>
      </c>
      <c r="F5" s="7"/>
      <c r="G5" s="49"/>
      <c r="H5" s="50"/>
      <c r="I5" s="50"/>
      <c r="J5" s="51"/>
    </row>
    <row r="6" spans="1:21" x14ac:dyDescent="0.35">
      <c r="A6" s="4"/>
      <c r="B6" s="7"/>
      <c r="C6" s="8" t="s">
        <v>23</v>
      </c>
      <c r="D6" s="7"/>
      <c r="E6" s="33">
        <v>6</v>
      </c>
      <c r="F6" s="7"/>
      <c r="G6" s="49"/>
      <c r="H6" s="50"/>
      <c r="I6" s="50"/>
      <c r="J6" s="51"/>
    </row>
    <row r="7" spans="1:21" hidden="1" x14ac:dyDescent="0.35">
      <c r="A7" s="4"/>
      <c r="B7" s="7"/>
      <c r="C7" s="8" t="s">
        <v>2</v>
      </c>
      <c r="D7" s="7"/>
      <c r="E7" s="11">
        <v>45383</v>
      </c>
      <c r="F7" s="7"/>
      <c r="G7" s="49"/>
      <c r="H7" s="50"/>
      <c r="I7" s="50"/>
      <c r="J7" s="51"/>
    </row>
    <row r="8" spans="1:21" x14ac:dyDescent="0.35">
      <c r="A8" s="4"/>
      <c r="B8" s="7"/>
      <c r="C8" s="8"/>
      <c r="D8" s="7"/>
      <c r="E8" s="12"/>
      <c r="F8" s="7"/>
      <c r="G8" s="49"/>
      <c r="H8" s="50"/>
      <c r="I8" s="50"/>
      <c r="J8" s="51"/>
    </row>
    <row r="9" spans="1:21" x14ac:dyDescent="0.35">
      <c r="A9" s="4"/>
      <c r="B9" s="7"/>
      <c r="C9" s="8" t="s">
        <v>3</v>
      </c>
      <c r="D9" s="7"/>
      <c r="E9" s="28">
        <f>IF(Values_Entered,Monthly_Payment,"")</f>
        <v>5314.6277782788075</v>
      </c>
      <c r="F9" s="13"/>
      <c r="G9" s="49"/>
      <c r="H9" s="50"/>
      <c r="I9" s="50"/>
      <c r="J9" s="51"/>
    </row>
    <row r="10" spans="1:21" x14ac:dyDescent="0.35">
      <c r="A10" s="4"/>
      <c r="B10" s="7"/>
      <c r="C10" s="8" t="s">
        <v>4</v>
      </c>
      <c r="D10" s="7"/>
      <c r="E10" s="29">
        <f>IF(Values_Entered,Loan_Years*12,"")</f>
        <v>72</v>
      </c>
      <c r="F10" s="7"/>
      <c r="G10" s="49"/>
      <c r="H10" s="50"/>
      <c r="I10" s="50"/>
      <c r="J10" s="51"/>
    </row>
    <row r="11" spans="1:21" ht="23.25" x14ac:dyDescent="0.35">
      <c r="A11" s="4"/>
      <c r="B11" s="7"/>
      <c r="C11" s="39" t="s">
        <v>19</v>
      </c>
      <c r="D11" s="7"/>
      <c r="E11" s="28">
        <f>IF(Values_Entered,Total_Cost-Loan_Amount,"")</f>
        <v>52653.200036074151</v>
      </c>
      <c r="F11" s="7"/>
      <c r="G11" s="49"/>
      <c r="H11" s="50"/>
      <c r="I11" s="50"/>
      <c r="J11" s="51"/>
    </row>
    <row r="12" spans="1:21" x14ac:dyDescent="0.35">
      <c r="A12" s="4"/>
      <c r="B12" s="7"/>
      <c r="C12" s="8" t="s">
        <v>20</v>
      </c>
      <c r="D12" s="7"/>
      <c r="E12" s="30">
        <f>IF(Values_Entered,Monthly_Payment*Number_of_Payments,"")</f>
        <v>382653.20003607415</v>
      </c>
      <c r="F12" s="7"/>
      <c r="G12" s="52"/>
      <c r="H12" s="53"/>
      <c r="I12" s="53"/>
      <c r="J12" s="54"/>
      <c r="N12" s="42"/>
      <c r="O12" s="42"/>
      <c r="P12" s="42"/>
      <c r="Q12" s="42"/>
      <c r="R12" s="42"/>
      <c r="S12" s="42"/>
      <c r="T12" s="42"/>
      <c r="U12" s="42"/>
    </row>
    <row r="13" spans="1:21" ht="36.6" customHeight="1" x14ac:dyDescent="0.35">
      <c r="A13" s="4"/>
      <c r="B13" s="7"/>
      <c r="C13" s="56" t="s">
        <v>25</v>
      </c>
      <c r="D13" s="56"/>
      <c r="E13" s="18">
        <v>48000</v>
      </c>
      <c r="F13" s="7"/>
      <c r="G13" s="57" t="s">
        <v>15</v>
      </c>
      <c r="H13" s="58"/>
      <c r="I13" s="58"/>
      <c r="J13" s="59"/>
    </row>
    <row r="14" spans="1:21" ht="36.6" customHeight="1" x14ac:dyDescent="0.45">
      <c r="A14" s="4"/>
      <c r="B14" s="7"/>
      <c r="C14" s="55" t="s">
        <v>21</v>
      </c>
      <c r="D14" s="55"/>
      <c r="E14" s="19">
        <f>Total_Cost+E13</f>
        <v>430653.20003607415</v>
      </c>
      <c r="F14" s="7"/>
      <c r="G14" s="7"/>
      <c r="H14" s="7"/>
    </row>
    <row r="15" spans="1:21" x14ac:dyDescent="0.35">
      <c r="A15" s="4"/>
      <c r="B15" s="7"/>
      <c r="C15" s="7"/>
      <c r="D15" s="7"/>
      <c r="E15" s="7"/>
      <c r="F15" s="7"/>
      <c r="G15" s="7"/>
      <c r="H15" s="7"/>
    </row>
    <row r="16" spans="1:21" x14ac:dyDescent="0.35">
      <c r="A16" s="25"/>
      <c r="B16" s="26"/>
      <c r="C16" s="26"/>
      <c r="D16" s="26"/>
      <c r="E16" s="26"/>
      <c r="F16" s="26"/>
      <c r="G16" s="26"/>
      <c r="H16" s="26"/>
      <c r="I16" s="27"/>
      <c r="J16" s="27"/>
      <c r="K16" s="27"/>
    </row>
    <row r="17" spans="1:11" ht="13.15" thickBot="1" x14ac:dyDescent="0.4">
      <c r="A17" s="4"/>
      <c r="B17" s="7"/>
      <c r="C17" s="7"/>
      <c r="D17" s="7"/>
      <c r="E17" s="7"/>
      <c r="F17" s="7"/>
      <c r="G17" s="7"/>
      <c r="H17" s="7"/>
    </row>
    <row r="18" spans="1:11" ht="18.399999999999999" thickBot="1" x14ac:dyDescent="0.6">
      <c r="A18" s="4"/>
      <c r="B18" s="7"/>
      <c r="C18" s="43" t="s">
        <v>17</v>
      </c>
      <c r="D18" s="44"/>
      <c r="E18" s="44"/>
      <c r="F18" s="44"/>
      <c r="G18" s="44"/>
      <c r="H18" s="45"/>
    </row>
    <row r="19" spans="1:11" x14ac:dyDescent="0.35">
      <c r="A19" s="4"/>
      <c r="B19" s="7"/>
      <c r="C19" s="7"/>
      <c r="D19" s="7"/>
      <c r="E19" s="37" t="s">
        <v>14</v>
      </c>
      <c r="F19" s="7"/>
      <c r="G19" s="7"/>
      <c r="H19" s="7"/>
    </row>
    <row r="20" spans="1:11" ht="23.25" x14ac:dyDescent="0.35">
      <c r="A20" s="4"/>
      <c r="B20" s="7"/>
      <c r="C20" s="17" t="s">
        <v>18</v>
      </c>
      <c r="D20" s="7"/>
      <c r="E20" s="34">
        <v>9500</v>
      </c>
      <c r="F20" s="61" t="s">
        <v>26</v>
      </c>
      <c r="G20" s="61"/>
      <c r="H20" s="61"/>
      <c r="I20" s="61"/>
      <c r="J20" s="61"/>
      <c r="K20" s="61"/>
    </row>
    <row r="21" spans="1:11" ht="13.8" customHeight="1" x14ac:dyDescent="0.35">
      <c r="A21" s="4"/>
      <c r="B21" s="7"/>
      <c r="C21" s="7" t="s">
        <v>8</v>
      </c>
      <c r="D21" s="7"/>
      <c r="E21" s="40">
        <v>0</v>
      </c>
      <c r="F21" s="7"/>
      <c r="G21" s="60" t="s">
        <v>13</v>
      </c>
      <c r="H21" s="60"/>
      <c r="I21" s="60"/>
      <c r="J21" s="60"/>
    </row>
    <row r="22" spans="1:11" x14ac:dyDescent="0.35">
      <c r="A22" s="4"/>
      <c r="B22" s="7"/>
      <c r="C22" s="7" t="s">
        <v>5</v>
      </c>
      <c r="D22" s="7"/>
      <c r="E22" s="7">
        <v>5</v>
      </c>
      <c r="F22" s="7"/>
      <c r="G22" s="38"/>
      <c r="H22" s="38"/>
      <c r="I22" s="38"/>
      <c r="J22" s="38"/>
    </row>
    <row r="23" spans="1:11" x14ac:dyDescent="0.35">
      <c r="A23" s="14"/>
      <c r="B23" s="15"/>
      <c r="C23" s="15" t="s">
        <v>9</v>
      </c>
      <c r="D23" s="15"/>
      <c r="E23" s="35">
        <v>6</v>
      </c>
      <c r="F23" s="15"/>
      <c r="G23" s="38"/>
      <c r="H23" s="38"/>
      <c r="I23" s="38"/>
      <c r="J23" s="38"/>
    </row>
    <row r="24" spans="1:11" x14ac:dyDescent="0.35">
      <c r="A24" s="14"/>
      <c r="B24" s="15"/>
      <c r="C24" s="15" t="s">
        <v>7</v>
      </c>
      <c r="D24" s="15"/>
      <c r="E24" s="20">
        <f>(E20*E22)</f>
        <v>47500</v>
      </c>
      <c r="F24" s="15"/>
      <c r="G24" s="38"/>
      <c r="H24" s="38"/>
      <c r="I24" s="38"/>
      <c r="J24" s="38"/>
    </row>
    <row r="25" spans="1:11" x14ac:dyDescent="0.35">
      <c r="A25" s="14"/>
      <c r="B25" s="15"/>
      <c r="C25" s="15" t="s">
        <v>24</v>
      </c>
      <c r="D25" s="15"/>
      <c r="E25" s="21">
        <f>E24*E23</f>
        <v>285000</v>
      </c>
      <c r="F25" s="15"/>
      <c r="G25" s="15"/>
      <c r="H25" s="15"/>
    </row>
    <row r="26" spans="1:11" x14ac:dyDescent="0.35">
      <c r="A26" s="14"/>
      <c r="B26" s="15"/>
      <c r="C26" s="15"/>
      <c r="D26" s="15"/>
      <c r="E26" s="15"/>
      <c r="F26" s="15"/>
      <c r="G26" s="15"/>
      <c r="H26" s="15"/>
    </row>
    <row r="27" spans="1:11" x14ac:dyDescent="0.35">
      <c r="A27" s="14"/>
      <c r="B27" s="15"/>
      <c r="C27" s="15"/>
      <c r="D27" s="15"/>
      <c r="E27" s="15"/>
      <c r="F27" s="15"/>
      <c r="G27" s="15"/>
      <c r="H27" s="15"/>
    </row>
    <row r="28" spans="1:11" x14ac:dyDescent="0.35">
      <c r="A28" s="14"/>
      <c r="B28" s="15"/>
      <c r="C28" s="15" t="s">
        <v>10</v>
      </c>
      <c r="D28" s="15"/>
      <c r="E28" s="21">
        <f>E14</f>
        <v>430653.20003607415</v>
      </c>
      <c r="F28" s="15"/>
      <c r="G28" s="15"/>
      <c r="H28" s="15"/>
    </row>
    <row r="29" spans="1:11" ht="13.15" thickBot="1" x14ac:dyDescent="0.4">
      <c r="A29" s="14"/>
      <c r="B29" s="15"/>
      <c r="C29" s="23" t="s">
        <v>11</v>
      </c>
      <c r="D29" s="23"/>
      <c r="E29" s="24">
        <f>E25</f>
        <v>285000</v>
      </c>
      <c r="F29" s="15"/>
      <c r="G29" s="15"/>
      <c r="H29" s="15"/>
    </row>
    <row r="30" spans="1:11" ht="13.15" thickTop="1" x14ac:dyDescent="0.35">
      <c r="A30" s="14"/>
      <c r="B30" s="15"/>
      <c r="C30" s="15"/>
      <c r="D30" s="15" t="s">
        <v>6</v>
      </c>
      <c r="E30" s="21">
        <f>E28-E29</f>
        <v>145653.20003607415</v>
      </c>
      <c r="F30" s="41" t="str">
        <f>IF(E30&gt;1, "Rental is Less Expensive",IF(E1&lt;1,"Purchase is Less Expensive"))</f>
        <v>Rental is Less Expensive</v>
      </c>
      <c r="G30" s="41"/>
      <c r="H30" s="15"/>
    </row>
    <row r="31" spans="1:11" x14ac:dyDescent="0.35">
      <c r="A31" s="14"/>
      <c r="B31" s="15"/>
      <c r="C31" s="15"/>
      <c r="D31" s="15"/>
      <c r="E31" s="15"/>
      <c r="F31" s="15"/>
      <c r="G31" s="15"/>
      <c r="H31" s="15"/>
    </row>
    <row r="32" spans="1:11" x14ac:dyDescent="0.35">
      <c r="A32" s="14"/>
      <c r="B32" s="15"/>
      <c r="C32" s="15"/>
      <c r="D32" s="15"/>
      <c r="E32" s="15"/>
      <c r="F32" s="15"/>
      <c r="G32" s="15"/>
      <c r="H32" s="15"/>
    </row>
    <row r="33" spans="1:8" x14ac:dyDescent="0.35">
      <c r="A33" s="14"/>
      <c r="B33" s="15"/>
      <c r="C33" s="15"/>
      <c r="D33" s="15"/>
      <c r="E33" s="15"/>
      <c r="F33" s="15"/>
      <c r="G33" s="15"/>
      <c r="H33" s="15"/>
    </row>
    <row r="34" spans="1:8" x14ac:dyDescent="0.35">
      <c r="A34" s="14"/>
      <c r="B34" s="15"/>
      <c r="C34" s="15"/>
      <c r="D34" s="15"/>
      <c r="E34" s="15"/>
      <c r="F34" s="15"/>
      <c r="G34" s="15"/>
      <c r="H34" s="15"/>
    </row>
    <row r="35" spans="1:8" x14ac:dyDescent="0.35">
      <c r="A35" s="14"/>
      <c r="B35" s="15"/>
      <c r="C35" s="15"/>
      <c r="D35" s="15"/>
      <c r="E35" s="15"/>
      <c r="F35" s="15"/>
      <c r="G35" s="15"/>
      <c r="H35" s="15"/>
    </row>
    <row r="36" spans="1:8" x14ac:dyDescent="0.35">
      <c r="A36" s="14"/>
      <c r="B36" s="15"/>
      <c r="C36" s="15"/>
      <c r="D36" s="15"/>
      <c r="E36" s="15"/>
      <c r="F36" s="15"/>
      <c r="G36" s="15"/>
      <c r="H36" s="15"/>
    </row>
    <row r="37" spans="1:8" x14ac:dyDescent="0.35">
      <c r="A37" s="14"/>
      <c r="B37" s="15"/>
      <c r="C37" s="15"/>
      <c r="D37" s="15"/>
      <c r="E37" s="15"/>
      <c r="F37" s="15"/>
      <c r="G37" s="15"/>
      <c r="H37" s="15"/>
    </row>
    <row r="38" spans="1:8" x14ac:dyDescent="0.35">
      <c r="A38" s="14"/>
      <c r="B38" s="15"/>
      <c r="C38" s="15"/>
      <c r="D38" s="15"/>
      <c r="E38" s="15"/>
      <c r="F38" s="15"/>
      <c r="G38" s="15"/>
      <c r="H38" s="15"/>
    </row>
    <row r="39" spans="1:8" x14ac:dyDescent="0.35">
      <c r="A39" s="14"/>
      <c r="B39" s="15"/>
      <c r="C39" s="15"/>
      <c r="D39" s="15"/>
      <c r="E39" s="15"/>
      <c r="F39" s="15"/>
      <c r="G39" s="15"/>
      <c r="H39" s="15"/>
    </row>
    <row r="40" spans="1:8" x14ac:dyDescent="0.35">
      <c r="A40" s="14"/>
      <c r="B40" s="15"/>
      <c r="C40" s="15"/>
      <c r="D40" s="15"/>
      <c r="E40" s="15"/>
      <c r="F40" s="15"/>
      <c r="G40" s="15"/>
      <c r="H40" s="15"/>
    </row>
    <row r="41" spans="1:8" x14ac:dyDescent="0.35">
      <c r="A41" s="14"/>
      <c r="B41" s="15"/>
      <c r="C41" s="15"/>
      <c r="D41" s="15"/>
      <c r="E41" s="15"/>
      <c r="F41" s="15"/>
      <c r="G41" s="15"/>
      <c r="H41" s="15"/>
    </row>
    <row r="42" spans="1:8" x14ac:dyDescent="0.35">
      <c r="A42" s="14"/>
      <c r="B42" s="15"/>
      <c r="C42" s="15"/>
      <c r="D42" s="15"/>
      <c r="E42" s="15"/>
      <c r="F42" s="15"/>
      <c r="G42" s="15"/>
      <c r="H42" s="15"/>
    </row>
    <row r="43" spans="1:8" x14ac:dyDescent="0.35">
      <c r="A43" s="14"/>
      <c r="B43" s="15"/>
      <c r="C43" s="15"/>
      <c r="D43" s="15"/>
      <c r="E43" s="15"/>
      <c r="F43" s="15"/>
      <c r="G43" s="15"/>
      <c r="H43" s="15"/>
    </row>
    <row r="44" spans="1:8" x14ac:dyDescent="0.35">
      <c r="A44" s="14"/>
      <c r="B44" s="15"/>
      <c r="C44" s="15"/>
      <c r="D44" s="15"/>
      <c r="E44" s="15"/>
      <c r="F44" s="15"/>
      <c r="G44" s="15"/>
      <c r="H44" s="15"/>
    </row>
    <row r="45" spans="1:8" x14ac:dyDescent="0.35">
      <c r="A45" s="14"/>
      <c r="B45" s="15"/>
      <c r="C45" s="15"/>
      <c r="D45" s="15"/>
      <c r="E45" s="15"/>
      <c r="F45" s="15"/>
      <c r="G45" s="15"/>
      <c r="H45" s="15"/>
    </row>
    <row r="46" spans="1:8" x14ac:dyDescent="0.35">
      <c r="A46" s="14"/>
      <c r="B46" s="15"/>
      <c r="C46" s="15"/>
      <c r="D46" s="15"/>
      <c r="E46" s="15"/>
      <c r="F46" s="15"/>
      <c r="G46" s="15"/>
      <c r="H46" s="15"/>
    </row>
    <row r="47" spans="1:8" x14ac:dyDescent="0.35">
      <c r="A47" s="14"/>
      <c r="B47" s="15"/>
      <c r="C47" s="15"/>
      <c r="D47" s="15"/>
      <c r="E47" s="15"/>
      <c r="F47" s="15"/>
      <c r="G47" s="15"/>
      <c r="H47" s="15"/>
    </row>
    <row r="48" spans="1:8" x14ac:dyDescent="0.35">
      <c r="A48" s="14"/>
      <c r="B48" s="15"/>
      <c r="C48" s="15"/>
      <c r="D48" s="15"/>
      <c r="E48" s="15"/>
      <c r="F48" s="15"/>
      <c r="G48" s="15"/>
      <c r="H48" s="15"/>
    </row>
    <row r="49" spans="1:8" x14ac:dyDescent="0.35">
      <c r="A49" s="14"/>
      <c r="B49" s="15"/>
      <c r="C49" s="15"/>
      <c r="D49" s="15"/>
      <c r="E49" s="15"/>
      <c r="F49" s="15"/>
      <c r="G49" s="15"/>
      <c r="H49" s="15"/>
    </row>
    <row r="50" spans="1:8" x14ac:dyDescent="0.35">
      <c r="A50" s="14"/>
      <c r="B50" s="15"/>
      <c r="C50" s="15"/>
      <c r="D50" s="15"/>
      <c r="E50" s="15"/>
      <c r="F50" s="15"/>
      <c r="G50" s="15"/>
      <c r="H50" s="15"/>
    </row>
    <row r="51" spans="1:8" x14ac:dyDescent="0.35">
      <c r="A51" s="14"/>
      <c r="B51" s="15"/>
      <c r="C51" s="15"/>
      <c r="D51" s="15"/>
      <c r="E51" s="15"/>
      <c r="F51" s="15"/>
      <c r="G51" s="15"/>
      <c r="H51" s="15"/>
    </row>
    <row r="52" spans="1:8" x14ac:dyDescent="0.35">
      <c r="A52" s="14"/>
      <c r="B52" s="15"/>
      <c r="C52" s="15"/>
      <c r="D52" s="15"/>
      <c r="E52" s="15"/>
      <c r="F52" s="15"/>
      <c r="G52" s="15"/>
      <c r="H52" s="15"/>
    </row>
    <row r="53" spans="1:8" x14ac:dyDescent="0.35">
      <c r="A53" s="14"/>
      <c r="B53" s="15"/>
      <c r="C53" s="15"/>
      <c r="D53" s="15"/>
      <c r="E53" s="15"/>
      <c r="F53" s="15"/>
      <c r="G53" s="15"/>
      <c r="H53" s="15"/>
    </row>
    <row r="54" spans="1:8" x14ac:dyDescent="0.35">
      <c r="A54" s="14"/>
      <c r="B54" s="15"/>
      <c r="C54" s="15"/>
      <c r="D54" s="15"/>
      <c r="E54" s="15"/>
      <c r="F54" s="15"/>
      <c r="G54" s="15"/>
      <c r="H54" s="15"/>
    </row>
    <row r="55" spans="1:8" x14ac:dyDescent="0.35">
      <c r="A55" s="14"/>
      <c r="B55" s="15"/>
      <c r="C55" s="15"/>
      <c r="D55" s="15"/>
      <c r="E55" s="15"/>
      <c r="F55" s="15"/>
      <c r="G55" s="15"/>
      <c r="H55" s="15"/>
    </row>
    <row r="56" spans="1:8" x14ac:dyDescent="0.35">
      <c r="A56" s="14"/>
      <c r="B56" s="15"/>
      <c r="C56" s="15"/>
      <c r="D56" s="15"/>
      <c r="E56" s="15"/>
      <c r="F56" s="15"/>
      <c r="G56" s="15"/>
      <c r="H56" s="15"/>
    </row>
    <row r="57" spans="1:8" x14ac:dyDescent="0.35">
      <c r="A57" s="14"/>
      <c r="B57" s="15"/>
      <c r="C57" s="15"/>
      <c r="D57" s="15"/>
      <c r="E57" s="15"/>
      <c r="F57" s="15"/>
      <c r="G57" s="15"/>
      <c r="H57" s="15"/>
    </row>
    <row r="58" spans="1:8" x14ac:dyDescent="0.35">
      <c r="A58" s="14"/>
      <c r="B58" s="15"/>
      <c r="C58" s="15"/>
      <c r="D58" s="15"/>
      <c r="E58" s="15"/>
      <c r="F58" s="15"/>
      <c r="G58" s="15"/>
      <c r="H58" s="15"/>
    </row>
    <row r="59" spans="1:8" x14ac:dyDescent="0.35">
      <c r="A59" s="14"/>
      <c r="B59" s="15"/>
      <c r="C59" s="15"/>
      <c r="D59" s="15"/>
      <c r="E59" s="15"/>
      <c r="F59" s="15"/>
      <c r="G59" s="15"/>
      <c r="H59" s="15"/>
    </row>
    <row r="60" spans="1:8" x14ac:dyDescent="0.35">
      <c r="A60" s="14"/>
      <c r="B60" s="15"/>
      <c r="C60" s="15"/>
      <c r="D60" s="15"/>
      <c r="E60" s="15"/>
      <c r="F60" s="15"/>
      <c r="G60" s="15"/>
      <c r="H60" s="15"/>
    </row>
    <row r="61" spans="1:8" x14ac:dyDescent="0.35">
      <c r="A61" s="14"/>
      <c r="B61" s="15"/>
      <c r="C61" s="15"/>
      <c r="D61" s="15"/>
      <c r="E61" s="15"/>
      <c r="F61" s="15"/>
      <c r="G61" s="15"/>
      <c r="H61" s="15"/>
    </row>
    <row r="62" spans="1:8" x14ac:dyDescent="0.35">
      <c r="A62" s="14"/>
      <c r="B62" s="15"/>
      <c r="C62" s="15"/>
      <c r="D62" s="15"/>
      <c r="E62" s="15"/>
      <c r="F62" s="15"/>
      <c r="G62" s="15"/>
      <c r="H62" s="15"/>
    </row>
    <row r="63" spans="1:8" x14ac:dyDescent="0.35">
      <c r="A63" s="14"/>
      <c r="B63" s="15"/>
      <c r="C63" s="15"/>
      <c r="D63" s="15"/>
      <c r="E63" s="15"/>
      <c r="F63" s="15"/>
      <c r="G63" s="15"/>
      <c r="H63" s="15"/>
    </row>
    <row r="64" spans="1:8" x14ac:dyDescent="0.35">
      <c r="A64" s="14"/>
      <c r="B64" s="15"/>
      <c r="C64" s="15"/>
      <c r="D64" s="15"/>
      <c r="E64" s="15"/>
      <c r="F64" s="15"/>
      <c r="G64" s="15"/>
      <c r="H64" s="15"/>
    </row>
    <row r="65" spans="1:8" x14ac:dyDescent="0.35">
      <c r="A65" s="14"/>
      <c r="B65" s="15"/>
      <c r="C65" s="15"/>
      <c r="D65" s="15"/>
      <c r="E65" s="15"/>
      <c r="F65" s="15"/>
      <c r="G65" s="15"/>
      <c r="H65" s="15"/>
    </row>
    <row r="66" spans="1:8" x14ac:dyDescent="0.35">
      <c r="A66" s="14"/>
      <c r="B66" s="15"/>
      <c r="C66" s="15"/>
      <c r="D66" s="15"/>
      <c r="E66" s="15"/>
      <c r="F66" s="15"/>
      <c r="G66" s="15"/>
      <c r="H66" s="15"/>
    </row>
    <row r="67" spans="1:8" x14ac:dyDescent="0.35">
      <c r="A67" s="14"/>
      <c r="B67" s="15"/>
      <c r="C67" s="15"/>
      <c r="D67" s="15"/>
      <c r="E67" s="15"/>
      <c r="F67" s="15"/>
      <c r="G67" s="15"/>
      <c r="H67" s="15"/>
    </row>
    <row r="68" spans="1:8" x14ac:dyDescent="0.35">
      <c r="A68" s="14"/>
      <c r="B68" s="15"/>
      <c r="C68" s="15"/>
      <c r="D68" s="15"/>
      <c r="E68" s="15"/>
      <c r="F68" s="15"/>
      <c r="G68" s="15"/>
      <c r="H68" s="15"/>
    </row>
    <row r="69" spans="1:8" x14ac:dyDescent="0.35">
      <c r="A69" s="14"/>
      <c r="B69" s="15"/>
      <c r="C69" s="15"/>
      <c r="D69" s="15"/>
      <c r="E69" s="15"/>
      <c r="F69" s="15"/>
      <c r="G69" s="15"/>
      <c r="H69" s="15"/>
    </row>
  </sheetData>
  <mergeCells count="10">
    <mergeCell ref="F30:G30"/>
    <mergeCell ref="N12:U12"/>
    <mergeCell ref="C1:H1"/>
    <mergeCell ref="G3:J12"/>
    <mergeCell ref="C14:D14"/>
    <mergeCell ref="C13:D13"/>
    <mergeCell ref="C18:H18"/>
    <mergeCell ref="G13:J13"/>
    <mergeCell ref="G21:J21"/>
    <mergeCell ref="F20:K20"/>
  </mergeCells>
  <pageMargins left="0.75" right="0.75" top="1" bottom="1" header="0.5" footer="0.5"/>
  <pageSetup scale="8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showInputMessage="1" showErrorMessage="1" promptTitle="Select the Quantity of Seasons" xr:uid="{B51869DB-274B-430A-A6FE-A4D2289235BB}">
          <x14:formula1>
            <xm:f>Sheet3!$D$3:$D$12</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8B5C-9869-44A4-BB7C-6F47F6EBA3C6}">
  <dimension ref="B3:E12"/>
  <sheetViews>
    <sheetView workbookViewId="0">
      <selection activeCell="B4" sqref="B4"/>
    </sheetView>
  </sheetViews>
  <sheetFormatPr defaultRowHeight="14.25" x14ac:dyDescent="0.45"/>
  <cols>
    <col min="2" max="2" width="12.33203125" bestFit="1" customWidth="1"/>
  </cols>
  <sheetData>
    <row r="3" spans="2:5" x14ac:dyDescent="0.45">
      <c r="B3" s="22">
        <v>1</v>
      </c>
      <c r="D3">
        <v>1</v>
      </c>
      <c r="E3">
        <v>100</v>
      </c>
    </row>
    <row r="4" spans="2:5" x14ac:dyDescent="0.45">
      <c r="B4" s="22">
        <v>0.88</v>
      </c>
      <c r="D4">
        <v>2</v>
      </c>
      <c r="E4">
        <v>100</v>
      </c>
    </row>
    <row r="5" spans="2:5" x14ac:dyDescent="0.45">
      <c r="B5" s="22">
        <v>0.75</v>
      </c>
      <c r="D5">
        <v>3</v>
      </c>
      <c r="E5">
        <v>88</v>
      </c>
    </row>
    <row r="6" spans="2:5" x14ac:dyDescent="0.45">
      <c r="D6">
        <v>4</v>
      </c>
      <c r="E6">
        <v>88</v>
      </c>
    </row>
    <row r="7" spans="2:5" x14ac:dyDescent="0.45">
      <c r="D7">
        <v>5</v>
      </c>
      <c r="E7">
        <v>88</v>
      </c>
    </row>
    <row r="8" spans="2:5" x14ac:dyDescent="0.45">
      <c r="D8">
        <v>6</v>
      </c>
      <c r="E8">
        <v>75</v>
      </c>
    </row>
    <row r="9" spans="2:5" x14ac:dyDescent="0.45">
      <c r="D9">
        <v>7</v>
      </c>
      <c r="E9">
        <v>75</v>
      </c>
    </row>
    <row r="10" spans="2:5" x14ac:dyDescent="0.45">
      <c r="D10">
        <v>8</v>
      </c>
      <c r="E10">
        <v>75</v>
      </c>
    </row>
    <row r="11" spans="2:5" x14ac:dyDescent="0.45">
      <c r="D11">
        <v>9</v>
      </c>
      <c r="E11">
        <v>75</v>
      </c>
    </row>
    <row r="12" spans="2:5" x14ac:dyDescent="0.45">
      <c r="D12">
        <v>10</v>
      </c>
      <c r="E12">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Q W g z 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B B a D N 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W g z W S i K R 7 g O A A A A E Q A A A B M A H A B G b 3 J t d W x h c y 9 T Z W N 0 a W 9 u M S 5 t I K I Y A C i g F A A A A A A A A A A A A A A A A A A A A A A A A A A A A C t O T S 7 J z M 9 T C I b Q h t Y A U E s B A i 0 A F A A C A A g A Q W g z W U U E 8 i C j A A A A 9 g A A A B I A A A A A A A A A A A A A A A A A A A A A A E N v b m Z p Z y 9 Q Y W N r Y W d l L n h t b F B L A Q I t A B Q A A g A I A E F o M 1 k P y u m r p A A A A O k A A A A T A A A A A A A A A A A A A A A A A O 8 A A A B b Q 2 9 u d G V u d F 9 U e X B l c 1 0 u e G 1 s U E s B A i 0 A F A A C A A g A Q W g z 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2 4 l W r e O q 5 F g l T O L h t t B 7 U A A A A A A g A A A A A A E G Y A A A A B A A A g A A A A R x E 0 f C I d w Q v Y g 7 r L k P j Y X F 2 P b 7 9 b R M 9 a d X B j a 2 k Z a x o A A A A A D o A A A A A C A A A g A A A A V E f y I h q o L R 4 r 6 g Q I D l q L w 7 D e R g d 1 L 3 P N k P r x T O S 5 C N Z Q A A A A g e B d Z i 6 B T s G X Y 5 b d q V P 8 O N F i 6 7 n L F L 1 S 1 6 Z i 1 d T Q Q 6 R m E t V 4 4 K 2 1 y R d v t m F 1 J B d 2 E + k 0 4 b x 5 M a i + Z z m 9 k G U s 3 B n O K m Z G b s a w Q I q P z R 2 T 3 I t A A A A A / x V k d A I q 1 b q C Y 7 4 Q C J h 7 c 0 0 / X B K Z N D w y 6 Y F d U 5 7 9 Y s u C 5 M p d w t C B d o s 5 d O h W v H c i / Q o H i B F r / V R o q y d g W X Z 3 + w = = < / D a t a M a s h u p > 
</file>

<file path=customXml/itemProps1.xml><?xml version="1.0" encoding="utf-8"?>
<ds:datastoreItem xmlns:ds="http://schemas.openxmlformats.org/officeDocument/2006/customXml" ds:itemID="{8D3FCAF2-0E72-47E5-9109-DB06B250B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Purchase vs Rental</vt:lpstr>
      <vt:lpstr>Sheet3</vt:lpstr>
      <vt:lpstr>'Purchase vs Rental'!Full_Print</vt:lpstr>
      <vt:lpstr>'Purchase vs Rental'!Interest_Rate</vt:lpstr>
      <vt:lpstr>'Purchase vs Rental'!Loan_Amount</vt:lpstr>
      <vt:lpstr>'Purchase vs Rental'!Loan_Start</vt:lpstr>
      <vt:lpstr>'Purchase vs Rental'!Loan_Years</vt:lpstr>
      <vt:lpstr>'Purchase vs Rental'!Number_of_Payments</vt:lpstr>
      <vt:lpstr>'Purchase vs Rental'!Print_Area</vt:lpstr>
      <vt:lpstr>'Purchase vs Rental'!Total_Cost</vt:lpstr>
      <vt:lpstr>'Purchase vs Rental'!Total_Interest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Ashton</dc:creator>
  <cp:lastModifiedBy>Chris Beckley</cp:lastModifiedBy>
  <dcterms:created xsi:type="dcterms:W3CDTF">2023-09-15T15:37:41Z</dcterms:created>
  <dcterms:modified xsi:type="dcterms:W3CDTF">2025-03-13T21:10:23Z</dcterms:modified>
</cp:coreProperties>
</file>