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kicatcompanycom-my.sharepoint.com/personal/pashton_skicatcompany_com/Documents/Documents/PTA Files/personal/Ski Cat Company/Marketing/Purchase vs rental comp/"/>
    </mc:Choice>
  </mc:AlternateContent>
  <xr:revisionPtr revIDLastSave="0" documentId="8_{F30811EB-1AA5-4B54-ADFE-AD39D132AED3}" xr6:coauthVersionLast="47" xr6:coauthVersionMax="47" xr10:uidLastSave="{00000000-0000-0000-0000-000000000000}"/>
  <workbookProtection workbookAlgorithmName="SHA-512" workbookHashValue="GMo1WDs3H9Jpixx2Vjn3qOyf4GRiQi1bO0ypujuqtIgWzLa9JLLzLKB8+PTjZwlVTpQCw1Th9YrD4QCRZSqqJg==" workbookSaltValue="p3xIxSpg7A2/vAEvefI9Lw==" workbookSpinCount="100000" lockStructure="1"/>
  <bookViews>
    <workbookView xWindow="-108" yWindow="-108" windowWidth="30936" windowHeight="16776" xr2:uid="{5CE108DC-0736-4932-A507-E261D5002883}"/>
  </bookViews>
  <sheets>
    <sheet name="Purchase vs Rental" sheetId="2" r:id="rId1"/>
    <sheet name="Sheet3" sheetId="3" r:id="rId2"/>
  </sheets>
  <externalReferences>
    <externalReference r:id="rId3"/>
    <externalReference r:id="rId4"/>
  </externalReferences>
  <definedNames>
    <definedName name="Beginning_Balance" localSheetId="0">-FV('Purchase vs Rental'!Interest_Rate/12,'Purchase vs Rental'!Payment_Number-1,-'Purchase vs Rental'!Monthly_Payment,'Purchase vs Rental'!Loan_Amount)</definedName>
    <definedName name="Beginning_Balance">-FV(Interest_Rate/12,Payment_Number-1,-Monthly_Payment,Loan_Amount)</definedName>
    <definedName name="Ending_Balance" localSheetId="0">-FV('Purchase vs Rental'!Interest_Rate/12,'Purchase vs Rental'!Payment_Number,-'Purchase vs Rental'!Monthly_Payment,'Purchase vs Rental'!Loan_Amount)</definedName>
    <definedName name="Ending_Balance">-FV(Interest_Rate/12,Payment_Number,-Monthly_Payment,Loan_Amount)</definedName>
    <definedName name="Full_Print" localSheetId="0">'Purchase vs Rental'!$A$1:$H$13</definedName>
    <definedName name="Header_Row" localSheetId="0">ROW('Purchase vs Rental'!#REF!)</definedName>
    <definedName name="Header_Row">ROW('[1]Loan Calculator'!$15:$15)</definedName>
    <definedName name="Header_Row_Back" localSheetId="0">ROW('Purchase vs Rental'!#REF!)</definedName>
    <definedName name="Header_Row_Back">ROW('[2]$415k @ 3.875%'!$15:$15)</definedName>
    <definedName name="Interest" localSheetId="0">-IPMT('Purchase vs Rental'!Interest_Rate/12,'Purchase vs Rental'!Payment_Number,'Purchase vs Rental'!Number_of_Payments,'Purchase vs Rental'!Loan_Amount)</definedName>
    <definedName name="Interest">-IPMT(Interest_Rate/12,Payment_Number,Number_of_Payments,Loan_Amount)</definedName>
    <definedName name="Interest_Rate" localSheetId="0">'Purchase vs Rental'!$E$5</definedName>
    <definedName name="Interest_Rate">'[1]Loan Calculator'!$E$5</definedName>
    <definedName name="Last_Row" localSheetId="0">IF('Purchase vs Rental'!Values_Entered,'Purchase vs Rental'!Header_Row+'Purchase vs Rental'!Number_of_Payments,'Purchase vs Rental'!Header_Row)</definedName>
    <definedName name="Last_Row">IF(Values_Entered,Header_Row+Number_of_Payments,Header_Row)</definedName>
    <definedName name="Loan_Amount" localSheetId="0">'Purchase vs Rental'!$E$4</definedName>
    <definedName name="Loan_Amount">'[1]Loan Calculator'!$E$4</definedName>
    <definedName name="Loan_Not_Paid" localSheetId="0">IF('Purchase vs Rental'!Payment_Number&lt;='Purchase vs Rental'!Number_of_Payments,1,0)</definedName>
    <definedName name="Loan_Not_Paid">IF(Payment_Number&lt;=Number_of_Payments,1,0)</definedName>
    <definedName name="Loan_Start" localSheetId="0">'Purchase vs Rental'!$E$7</definedName>
    <definedName name="Loan_Start">'[1]Loan Calculator'!$E$7</definedName>
    <definedName name="Loan_Years" localSheetId="0">'Purchase vs Rental'!$E$6</definedName>
    <definedName name="Loan_Years">'[1]Loan Calculator'!$E$6</definedName>
    <definedName name="Monthly_Payment" localSheetId="0">-PMT('Purchase vs Rental'!Interest_Rate/12,'Purchase vs Rental'!Number_of_Payments,'Purchase vs Rental'!Loan_Amount)</definedName>
    <definedName name="Monthly_Payment">-PMT(Interest_Rate/12,Number_of_Payments,Loan_Amount)</definedName>
    <definedName name="Number_of_Payments" localSheetId="0">'Purchase vs Rental'!$E$10</definedName>
    <definedName name="Number_of_Payments">'[1]Loan Calculator'!$E$10</definedName>
    <definedName name="Payment_Date" localSheetId="0">DATE(YEAR('Purchase vs Rental'!Loan_Start),MONTH('Purchase vs Rental'!Loan_Start)+'Purchase vs Rental'!Payment_Number,DAY('Purchase vs Rental'!Loan_Start))</definedName>
    <definedName name="Payment_Date">DATE(YEAR(Loan_Start),MONTH(Loan_Start)+Payment_Number,DAY(Loan_Start))</definedName>
    <definedName name="Payment_Number" localSheetId="0">ROW()-'Purchase vs Rental'!Header_Row</definedName>
    <definedName name="Payment_Number">ROW()-Header_Row</definedName>
    <definedName name="Principal" localSheetId="0">-PPMT('Purchase vs Rental'!Interest_Rate/12,'Purchase vs Rental'!Payment_Number,'Purchase vs Rental'!Number_of_Payments,'Purchase vs Rental'!Loan_Amount)</definedName>
    <definedName name="Principal">-PPMT(Interest_Rate/12,Payment_Number,Number_of_Payments,Loan_Amount)</definedName>
    <definedName name="_xlnm.Print_Area" localSheetId="0">'Purchase vs Rental'!$A$1:$J$13</definedName>
    <definedName name="_xlnm.Print_Titles" localSheetId="0">'Purchase vs Rental'!#REF!</definedName>
    <definedName name="Total_Cost" localSheetId="0">'Purchase vs Rental'!$E$12</definedName>
    <definedName name="Total_Interest" localSheetId="0">'Purchase vs Rental'!$E$11</definedName>
    <definedName name="Values_Entered" localSheetId="0">IF('Purchase vs Rental'!Loan_Amount*'Purchase vs Rental'!Interest_Rate*'Purchase vs Rental'!Loan_Years*'Purchase vs Rental'!Loan_Start&gt;0,1,0)</definedName>
    <definedName name="Values_Entered">IF(Loan_Amount*Interest_Rate*Loan_Years*Loan_Start&gt;0,1,0)</definedName>
  </definedName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2" l="1"/>
  <c r="E24" i="2"/>
  <c r="E26" i="2" s="1"/>
  <c r="E13" i="2"/>
  <c r="E10" i="2"/>
  <c r="E12" i="2" l="1"/>
  <c r="E9" i="2"/>
  <c r="E11" i="2" l="1"/>
  <c r="E14" i="2"/>
  <c r="E30" i="2" s="1"/>
  <c r="E27" i="2" l="1"/>
  <c r="E31" i="2" s="1"/>
  <c r="E32" i="2" s="1"/>
  <c r="F32" i="2" s="1"/>
</calcChain>
</file>

<file path=xl/sharedStrings.xml><?xml version="1.0" encoding="utf-8"?>
<sst xmlns="http://schemas.openxmlformats.org/spreadsheetml/2006/main" count="26" uniqueCount="26">
  <si>
    <t>Enter values</t>
  </si>
  <si>
    <t>Annual interest rate</t>
  </si>
  <si>
    <t>Loan period in years</t>
  </si>
  <si>
    <t>Start date of loan</t>
  </si>
  <si>
    <t>Monthly payment</t>
  </si>
  <si>
    <t>Number of payments</t>
  </si>
  <si>
    <t>Total interest</t>
  </si>
  <si>
    <t>Total cost of loan</t>
  </si>
  <si>
    <t>Months per season</t>
  </si>
  <si>
    <t>Delta</t>
  </si>
  <si>
    <t>Annual Estimated Average Maintenace = $8500 / Multiply times loan period</t>
  </si>
  <si>
    <t>Total Cost per Season</t>
  </si>
  <si>
    <t>Maintenance Cost per Season</t>
  </si>
  <si>
    <t>Quantity of Seasons</t>
  </si>
  <si>
    <t>Total Cost per Lease Period</t>
  </si>
  <si>
    <t>Multi Season Discount</t>
  </si>
  <si>
    <t>Cost of Purchase</t>
  </si>
  <si>
    <t>Cost of Rental</t>
  </si>
  <si>
    <t>Total Estimated cost per loan period</t>
  </si>
  <si>
    <t>Capital amount including taxes</t>
  </si>
  <si>
    <t>Monthly Rental Rate - quoted by Ski Cat for a single season</t>
  </si>
  <si>
    <t>If Cash is applied to reduce the loan amount, the loss of return on cash to be used elsewhere is assumed to be equal to the interest rate of the loan, therefore the Capital Amount is credited to be the same whether or not it is financed entirely.                 Equipment company's generally also assign an annual recovery amount that is reflective of future replacement cost.  Consider any machine over 7 years of age will likely have 10% downtime per season.</t>
  </si>
  <si>
    <t>Discounted Monthly Season Rate</t>
  </si>
  <si>
    <r>
      <rPr>
        <b/>
        <sz val="14"/>
        <rFont val="Trebuchet MS"/>
        <family val="2"/>
      </rPr>
      <t xml:space="preserve">RENTAL </t>
    </r>
    <r>
      <rPr>
        <sz val="14"/>
        <rFont val="Trebuchet MS"/>
        <family val="2"/>
      </rPr>
      <t>of PistenBully 100 with Passenger cabin and tiller</t>
    </r>
  </si>
  <si>
    <r>
      <rPr>
        <b/>
        <sz val="14"/>
        <rFont val="Trebuchet MS"/>
        <family val="2"/>
      </rPr>
      <t>Purchase</t>
    </r>
    <r>
      <rPr>
        <sz val="14"/>
        <rFont val="Trebuchet MS"/>
        <family val="2"/>
      </rPr>
      <t xml:space="preserve"> of PistenBully 100 with Passenger cabin and tiller</t>
    </r>
  </si>
  <si>
    <t xml:space="preserve">Maintenace is included in a Ski Cat Company lease.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</si>
</sst>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_(&quot;$&quot;* #,##0_);_(&quot;$&quot;* \(#,##0\);_(&quot;$&quot;* &quot;-&quot;??_);_(@_)"/>
  </numFmts>
  <fonts count="13" x14ac:knownFonts="1">
    <font>
      <sz val="11"/>
      <color theme="1"/>
      <name val="Calibri"/>
      <family val="2"/>
      <scheme val="minor"/>
    </font>
    <font>
      <sz val="11"/>
      <color theme="1"/>
      <name val="Calibri"/>
      <family val="2"/>
      <scheme val="minor"/>
    </font>
    <font>
      <sz val="10"/>
      <name val="Arial"/>
      <family val="2"/>
    </font>
    <font>
      <sz val="10"/>
      <name val="Trebuchet MS"/>
      <family val="2"/>
    </font>
    <font>
      <sz val="16"/>
      <color indexed="8"/>
      <name val="Trebuchet MS"/>
      <family val="2"/>
    </font>
    <font>
      <sz val="10"/>
      <name val="Tahoma"/>
      <family val="2"/>
    </font>
    <font>
      <sz val="9"/>
      <name val="Trebuchet MS"/>
      <family val="2"/>
    </font>
    <font>
      <sz val="9"/>
      <color indexed="8"/>
      <name val="Trebuchet MS"/>
      <family val="2"/>
    </font>
    <font>
      <sz val="9"/>
      <color indexed="63"/>
      <name val="Trebuchet MS"/>
      <family val="2"/>
    </font>
    <font>
      <sz val="9"/>
      <name val="Tahoma"/>
      <family val="2"/>
    </font>
    <font>
      <b/>
      <sz val="12"/>
      <name val="Trebuchet MS"/>
      <family val="2"/>
    </font>
    <font>
      <sz val="14"/>
      <name val="Trebuchet MS"/>
      <family val="2"/>
    </font>
    <font>
      <b/>
      <sz val="14"/>
      <name val="Trebuchet MS"/>
      <family val="2"/>
    </font>
  </fonts>
  <fills count="5">
    <fill>
      <patternFill patternType="none"/>
    </fill>
    <fill>
      <patternFill patternType="gray125"/>
    </fill>
    <fill>
      <patternFill patternType="solid">
        <fgColor indexed="26"/>
        <bgColor indexed="64"/>
      </patternFill>
    </fill>
    <fill>
      <patternFill patternType="solid">
        <fgColor theme="0" tint="-0.499984740745262"/>
        <bgColor indexed="64"/>
      </patternFill>
    </fill>
    <fill>
      <patternFill patternType="solid">
        <fgColor theme="5" tint="0.59999389629810485"/>
        <bgColor indexed="64"/>
      </patternFill>
    </fill>
  </fills>
  <borders count="9">
    <border>
      <left/>
      <right/>
      <top/>
      <bottom/>
      <diagonal/>
    </border>
    <border>
      <left/>
      <right/>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top/>
      <bottom/>
      <diagonal/>
    </border>
    <border>
      <left style="hair">
        <color indexed="55"/>
      </left>
      <right style="hair">
        <color indexed="55"/>
      </right>
      <top style="hair">
        <color indexed="55"/>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9" fontId="1" fillId="0" borderId="0" applyFont="0" applyFill="0" applyBorder="0" applyAlignment="0" applyProtection="0"/>
  </cellStyleXfs>
  <cellXfs count="51">
    <xf numFmtId="0" fontId="0" fillId="0" borderId="0" xfId="0"/>
    <xf numFmtId="0" fontId="3" fillId="0" borderId="0" xfId="2" applyFont="1"/>
    <xf numFmtId="0" fontId="4" fillId="0" borderId="1" xfId="2" applyFont="1" applyBorder="1" applyAlignment="1">
      <alignment horizontal="left"/>
    </xf>
    <xf numFmtId="0" fontId="5" fillId="0" borderId="0" xfId="2" applyFont="1"/>
    <xf numFmtId="0" fontId="6" fillId="0" borderId="0" xfId="2" applyFont="1"/>
    <xf numFmtId="0" fontId="7" fillId="0" borderId="0" xfId="2" applyFont="1" applyAlignment="1">
      <alignment horizontal="left"/>
    </xf>
    <xf numFmtId="0" fontId="8" fillId="0" borderId="0" xfId="2" applyFont="1" applyAlignment="1">
      <alignment horizontal="left" vertical="center"/>
    </xf>
    <xf numFmtId="0" fontId="6" fillId="0" borderId="0" xfId="2" applyFont="1" applyAlignment="1">
      <alignment horizontal="center"/>
    </xf>
    <xf numFmtId="0" fontId="6" fillId="0" borderId="0" xfId="2" applyFont="1" applyAlignment="1">
      <alignment horizontal="left"/>
    </xf>
    <xf numFmtId="0" fontId="6" fillId="0" borderId="0" xfId="2" applyFont="1" applyAlignment="1">
      <alignment horizontal="right"/>
    </xf>
    <xf numFmtId="8" fontId="6" fillId="0" borderId="0" xfId="2" applyNumberFormat="1" applyFont="1"/>
    <xf numFmtId="1" fontId="6" fillId="0" borderId="2" xfId="2" applyNumberFormat="1" applyFont="1" applyBorder="1" applyAlignment="1">
      <alignment horizontal="right"/>
    </xf>
    <xf numFmtId="14" fontId="6" fillId="0" borderId="2" xfId="2" applyNumberFormat="1" applyFont="1" applyBorder="1" applyAlignment="1">
      <alignment horizontal="right"/>
    </xf>
    <xf numFmtId="14" fontId="6" fillId="0" borderId="0" xfId="2" applyNumberFormat="1" applyFont="1" applyAlignment="1">
      <alignment horizontal="right"/>
    </xf>
    <xf numFmtId="44" fontId="6" fillId="2" borderId="2" xfId="2" applyNumberFormat="1" applyFont="1" applyFill="1" applyBorder="1" applyAlignment="1">
      <alignment horizontal="right"/>
    </xf>
    <xf numFmtId="0" fontId="6" fillId="0" borderId="3" xfId="2" applyFont="1" applyBorder="1"/>
    <xf numFmtId="1" fontId="6" fillId="2" borderId="2" xfId="2" applyNumberFormat="1" applyFont="1" applyFill="1" applyBorder="1" applyAlignment="1">
      <alignment horizontal="right"/>
    </xf>
    <xf numFmtId="0" fontId="9" fillId="0" borderId="0" xfId="2" applyFont="1"/>
    <xf numFmtId="0" fontId="9" fillId="0" borderId="0" xfId="2" applyFont="1" applyAlignment="1">
      <alignment horizontal="center"/>
    </xf>
    <xf numFmtId="0" fontId="5" fillId="0" borderId="0" xfId="2" applyFont="1" applyAlignment="1">
      <alignment horizontal="center"/>
    </xf>
    <xf numFmtId="0" fontId="6" fillId="0" borderId="0" xfId="2" applyFont="1" applyAlignment="1">
      <alignment horizontal="left" vertical="top" wrapText="1"/>
    </xf>
    <xf numFmtId="0" fontId="2" fillId="0" borderId="0" xfId="2" applyAlignment="1">
      <alignment horizontal="left" vertical="top" wrapText="1"/>
    </xf>
    <xf numFmtId="0" fontId="6" fillId="0" borderId="0" xfId="2" applyFont="1" applyBorder="1"/>
    <xf numFmtId="0" fontId="5" fillId="0" borderId="0" xfId="2" applyFont="1" applyBorder="1"/>
    <xf numFmtId="0" fontId="6" fillId="0" borderId="0" xfId="2" applyFont="1" applyBorder="1" applyAlignment="1">
      <alignment horizontal="center"/>
    </xf>
    <xf numFmtId="0" fontId="9" fillId="0" borderId="0" xfId="2" applyFont="1" applyBorder="1"/>
    <xf numFmtId="0" fontId="9" fillId="0" borderId="0" xfId="2" applyFont="1" applyBorder="1" applyAlignment="1">
      <alignment horizontal="center"/>
    </xf>
    <xf numFmtId="44" fontId="6" fillId="2" borderId="4" xfId="2" applyNumberFormat="1" applyFont="1" applyFill="1" applyBorder="1" applyAlignment="1">
      <alignment horizontal="right"/>
    </xf>
    <xf numFmtId="0" fontId="6" fillId="0" borderId="0" xfId="2" applyFont="1" applyBorder="1" applyAlignment="1">
      <alignment horizontal="center" wrapText="1"/>
    </xf>
    <xf numFmtId="164" fontId="6" fillId="0" borderId="0" xfId="1" applyNumberFormat="1" applyFont="1" applyBorder="1" applyAlignment="1">
      <alignment horizontal="right"/>
    </xf>
    <xf numFmtId="164" fontId="10" fillId="0" borderId="0" xfId="2" applyNumberFormat="1" applyFont="1" applyBorder="1" applyAlignment="1">
      <alignment horizontal="center"/>
    </xf>
    <xf numFmtId="0" fontId="10" fillId="0" borderId="0" xfId="2" applyFont="1" applyBorder="1" applyAlignment="1">
      <alignment horizontal="center" wrapText="1"/>
    </xf>
    <xf numFmtId="164" fontId="9" fillId="0" borderId="0" xfId="1" applyNumberFormat="1" applyFont="1" applyBorder="1" applyAlignment="1">
      <alignment horizontal="center"/>
    </xf>
    <xf numFmtId="164" fontId="9" fillId="0" borderId="0" xfId="2" applyNumberFormat="1" applyFont="1" applyBorder="1" applyAlignment="1">
      <alignment horizontal="center"/>
    </xf>
    <xf numFmtId="9" fontId="6" fillId="0" borderId="0" xfId="4" applyFont="1" applyBorder="1" applyAlignment="1">
      <alignment horizontal="center"/>
    </xf>
    <xf numFmtId="9" fontId="0" fillId="0" borderId="0" xfId="4" applyFont="1"/>
    <xf numFmtId="164" fontId="6" fillId="0" borderId="0" xfId="1" applyNumberFormat="1" applyFont="1" applyBorder="1" applyAlignment="1">
      <alignment horizontal="center"/>
    </xf>
    <xf numFmtId="0" fontId="9" fillId="0" borderId="5" xfId="2" applyFont="1" applyBorder="1" applyAlignment="1">
      <alignment horizontal="center"/>
    </xf>
    <xf numFmtId="164" fontId="9" fillId="0" borderId="5" xfId="2" applyNumberFormat="1" applyFont="1" applyBorder="1" applyAlignment="1">
      <alignment horizontal="center"/>
    </xf>
    <xf numFmtId="0" fontId="9" fillId="0" borderId="0" xfId="2" applyFont="1" applyBorder="1" applyAlignment="1">
      <alignment horizontal="center"/>
    </xf>
    <xf numFmtId="0" fontId="6" fillId="3" borderId="0" xfId="2" applyFont="1" applyFill="1" applyBorder="1"/>
    <xf numFmtId="0" fontId="6" fillId="3" borderId="0" xfId="2" applyFont="1" applyFill="1" applyBorder="1" applyAlignment="1">
      <alignment horizontal="center"/>
    </xf>
    <xf numFmtId="0" fontId="5" fillId="3" borderId="0" xfId="2" applyFont="1" applyFill="1" applyBorder="1"/>
    <xf numFmtId="0" fontId="11" fillId="4" borderId="6" xfId="2" applyFont="1" applyFill="1" applyBorder="1" applyAlignment="1">
      <alignment horizontal="left"/>
    </xf>
    <xf numFmtId="0" fontId="11" fillId="4" borderId="7" xfId="2" applyFont="1" applyFill="1" applyBorder="1" applyAlignment="1">
      <alignment horizontal="left"/>
    </xf>
    <xf numFmtId="0" fontId="11" fillId="4" borderId="8" xfId="2" applyFont="1" applyFill="1" applyBorder="1" applyAlignment="1">
      <alignment horizontal="left"/>
    </xf>
    <xf numFmtId="10" fontId="6" fillId="0" borderId="2" xfId="2" applyNumberFormat="1" applyFont="1" applyBorder="1" applyAlignment="1">
      <alignment horizontal="right"/>
    </xf>
    <xf numFmtId="0" fontId="5" fillId="0" borderId="0" xfId="2" applyFont="1" applyAlignment="1">
      <alignment horizontal="center"/>
    </xf>
    <xf numFmtId="0" fontId="6" fillId="0" borderId="0" xfId="2" applyFont="1" applyBorder="1" applyAlignment="1">
      <alignment horizontal="center" wrapText="1"/>
    </xf>
    <xf numFmtId="164" fontId="6" fillId="0" borderId="2" xfId="2" applyNumberFormat="1" applyFont="1" applyBorder="1" applyAlignment="1">
      <alignment horizontal="right"/>
    </xf>
    <xf numFmtId="0" fontId="6" fillId="0" borderId="0" xfId="2" applyFont="1" applyBorder="1" applyAlignment="1">
      <alignment horizontal="center" vertical="top" wrapText="1"/>
    </xf>
  </cellXfs>
  <cellStyles count="5">
    <cellStyle name="Currency" xfId="1" builtinId="4"/>
    <cellStyle name="Currency 2" xfId="3" xr:uid="{969D3F2F-CE61-43B8-9CA2-EFB8F7783D30}"/>
    <cellStyle name="Normal" xfId="0" builtinId="0"/>
    <cellStyle name="Normal 2" xfId="2" xr:uid="{0A57D84D-B5E8-4CA0-BCD9-6ABEAE9622B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shton/My%20Documents/personal/1624%20Lower%20Grand%20Avenue,%20Piedmont,%20CA%20%2094611/Sept%202011%20Refi/475k%20@%204.25%2015%20year%20march%202010%20into%20Sept%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shton/My%20Documents/personal/1624%20Lower%20Grand%20Avenue,%20Piedmont,%20CA%20%2094611/Sept%202011%20Refi/415k%20@%203.875%2015%20year%20plus$2100%20clos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an Calculator"/>
    </sheetNames>
    <sheetDataSet>
      <sheetData sheetId="0" refreshError="1">
        <row r="4">
          <cell r="E4">
            <v>475600</v>
          </cell>
        </row>
        <row r="5">
          <cell r="E5">
            <v>4.2500000000000003E-2</v>
          </cell>
        </row>
        <row r="6">
          <cell r="E6">
            <v>15</v>
          </cell>
        </row>
        <row r="7">
          <cell r="E7">
            <v>40238</v>
          </cell>
        </row>
        <row r="10">
          <cell r="E10">
            <v>180</v>
          </cell>
        </row>
        <row r="15">
          <cell r="B15" t="str">
            <v>No.</v>
          </cell>
          <cell r="C15" t="str">
            <v>Payment Date</v>
          </cell>
          <cell r="D15" t="str">
            <v>Beginning Balance</v>
          </cell>
          <cell r="E15" t="str">
            <v>Payment</v>
          </cell>
          <cell r="F15" t="str">
            <v>Principal</v>
          </cell>
          <cell r="G15" t="str">
            <v>Interest</v>
          </cell>
          <cell r="H15" t="str">
            <v>Ending Balance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15k @ 3.875%"/>
      <sheetName val="$404k @ 3.35%"/>
    </sheetNames>
    <sheetDataSet>
      <sheetData sheetId="0">
        <row r="15">
          <cell r="B15" t="str">
            <v>No.</v>
          </cell>
          <cell r="C15" t="str">
            <v>Payment Date</v>
          </cell>
          <cell r="D15" t="str">
            <v>Beginning Balance</v>
          </cell>
          <cell r="E15" t="str">
            <v>Payment</v>
          </cell>
          <cell r="F15" t="str">
            <v>Principal</v>
          </cell>
          <cell r="G15" t="str">
            <v>Interest</v>
          </cell>
          <cell r="H15" t="str">
            <v>Ending Balance</v>
          </cell>
          <cell r="I15" t="str">
            <v>Cumulative Principal</v>
          </cell>
          <cell r="J15" t="str">
            <v>Cumulative Interest</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57889-80E3-4280-B77F-74333656E65F}">
  <sheetPr>
    <pageSetUpPr fitToPage="1"/>
  </sheetPr>
  <dimension ref="A1:U71"/>
  <sheetViews>
    <sheetView tabSelected="1" zoomScaleNormal="100" workbookViewId="0">
      <selection activeCell="O35" sqref="O35"/>
    </sheetView>
  </sheetViews>
  <sheetFormatPr defaultColWidth="9.109375" defaultRowHeight="13.2" x14ac:dyDescent="0.25"/>
  <cols>
    <col min="1" max="1" width="3.6640625" style="3" customWidth="1"/>
    <col min="2" max="2" width="4.109375" style="19" customWidth="1"/>
    <col min="3" max="3" width="24.88671875" style="19" bestFit="1" customWidth="1"/>
    <col min="4" max="4" width="17.77734375" style="19" customWidth="1"/>
    <col min="5" max="5" width="13.6640625" style="19" customWidth="1"/>
    <col min="6" max="6" width="13" style="19" customWidth="1"/>
    <col min="7" max="7" width="12.88671875" style="19" customWidth="1"/>
    <col min="8" max="8" width="13.33203125" style="19" customWidth="1"/>
    <col min="9" max="10" width="12.21875" style="3" bestFit="1" customWidth="1"/>
    <col min="11" max="256" width="9.109375" style="3"/>
    <col min="257" max="257" width="3.6640625" style="3" customWidth="1"/>
    <col min="258" max="258" width="4.109375" style="3" customWidth="1"/>
    <col min="259" max="259" width="11.5546875" style="3" customWidth="1"/>
    <col min="260" max="260" width="14.6640625" style="3" customWidth="1"/>
    <col min="261" max="261" width="13.6640625" style="3" customWidth="1"/>
    <col min="262" max="262" width="13" style="3" customWidth="1"/>
    <col min="263" max="263" width="12.88671875" style="3" customWidth="1"/>
    <col min="264" max="264" width="13.33203125" style="3" customWidth="1"/>
    <col min="265" max="266" width="12.21875" style="3" bestFit="1" customWidth="1"/>
    <col min="267" max="512" width="9.109375" style="3"/>
    <col min="513" max="513" width="3.6640625" style="3" customWidth="1"/>
    <col min="514" max="514" width="4.109375" style="3" customWidth="1"/>
    <col min="515" max="515" width="11.5546875" style="3" customWidth="1"/>
    <col min="516" max="516" width="14.6640625" style="3" customWidth="1"/>
    <col min="517" max="517" width="13.6640625" style="3" customWidth="1"/>
    <col min="518" max="518" width="13" style="3" customWidth="1"/>
    <col min="519" max="519" width="12.88671875" style="3" customWidth="1"/>
    <col min="520" max="520" width="13.33203125" style="3" customWidth="1"/>
    <col min="521" max="522" width="12.21875" style="3" bestFit="1" customWidth="1"/>
    <col min="523" max="768" width="9.109375" style="3"/>
    <col min="769" max="769" width="3.6640625" style="3" customWidth="1"/>
    <col min="770" max="770" width="4.109375" style="3" customWidth="1"/>
    <col min="771" max="771" width="11.5546875" style="3" customWidth="1"/>
    <col min="772" max="772" width="14.6640625" style="3" customWidth="1"/>
    <col min="773" max="773" width="13.6640625" style="3" customWidth="1"/>
    <col min="774" max="774" width="13" style="3" customWidth="1"/>
    <col min="775" max="775" width="12.88671875" style="3" customWidth="1"/>
    <col min="776" max="776" width="13.33203125" style="3" customWidth="1"/>
    <col min="777" max="778" width="12.21875" style="3" bestFit="1" customWidth="1"/>
    <col min="779" max="1024" width="9.109375" style="3"/>
    <col min="1025" max="1025" width="3.6640625" style="3" customWidth="1"/>
    <col min="1026" max="1026" width="4.109375" style="3" customWidth="1"/>
    <col min="1027" max="1027" width="11.5546875" style="3" customWidth="1"/>
    <col min="1028" max="1028" width="14.6640625" style="3" customWidth="1"/>
    <col min="1029" max="1029" width="13.6640625" style="3" customWidth="1"/>
    <col min="1030" max="1030" width="13" style="3" customWidth="1"/>
    <col min="1031" max="1031" width="12.88671875" style="3" customWidth="1"/>
    <col min="1032" max="1032" width="13.33203125" style="3" customWidth="1"/>
    <col min="1033" max="1034" width="12.21875" style="3" bestFit="1" customWidth="1"/>
    <col min="1035" max="1280" width="9.109375" style="3"/>
    <col min="1281" max="1281" width="3.6640625" style="3" customWidth="1"/>
    <col min="1282" max="1282" width="4.109375" style="3" customWidth="1"/>
    <col min="1283" max="1283" width="11.5546875" style="3" customWidth="1"/>
    <col min="1284" max="1284" width="14.6640625" style="3" customWidth="1"/>
    <col min="1285" max="1285" width="13.6640625" style="3" customWidth="1"/>
    <col min="1286" max="1286" width="13" style="3" customWidth="1"/>
    <col min="1287" max="1287" width="12.88671875" style="3" customWidth="1"/>
    <col min="1288" max="1288" width="13.33203125" style="3" customWidth="1"/>
    <col min="1289" max="1290" width="12.21875" style="3" bestFit="1" customWidth="1"/>
    <col min="1291" max="1536" width="9.109375" style="3"/>
    <col min="1537" max="1537" width="3.6640625" style="3" customWidth="1"/>
    <col min="1538" max="1538" width="4.109375" style="3" customWidth="1"/>
    <col min="1539" max="1539" width="11.5546875" style="3" customWidth="1"/>
    <col min="1540" max="1540" width="14.6640625" style="3" customWidth="1"/>
    <col min="1541" max="1541" width="13.6640625" style="3" customWidth="1"/>
    <col min="1542" max="1542" width="13" style="3" customWidth="1"/>
    <col min="1543" max="1543" width="12.88671875" style="3" customWidth="1"/>
    <col min="1544" max="1544" width="13.33203125" style="3" customWidth="1"/>
    <col min="1545" max="1546" width="12.21875" style="3" bestFit="1" customWidth="1"/>
    <col min="1547" max="1792" width="9.109375" style="3"/>
    <col min="1793" max="1793" width="3.6640625" style="3" customWidth="1"/>
    <col min="1794" max="1794" width="4.109375" style="3" customWidth="1"/>
    <col min="1795" max="1795" width="11.5546875" style="3" customWidth="1"/>
    <col min="1796" max="1796" width="14.6640625" style="3" customWidth="1"/>
    <col min="1797" max="1797" width="13.6640625" style="3" customWidth="1"/>
    <col min="1798" max="1798" width="13" style="3" customWidth="1"/>
    <col min="1799" max="1799" width="12.88671875" style="3" customWidth="1"/>
    <col min="1800" max="1800" width="13.33203125" style="3" customWidth="1"/>
    <col min="1801" max="1802" width="12.21875" style="3" bestFit="1" customWidth="1"/>
    <col min="1803" max="2048" width="9.109375" style="3"/>
    <col min="2049" max="2049" width="3.6640625" style="3" customWidth="1"/>
    <col min="2050" max="2050" width="4.109375" style="3" customWidth="1"/>
    <col min="2051" max="2051" width="11.5546875" style="3" customWidth="1"/>
    <col min="2052" max="2052" width="14.6640625" style="3" customWidth="1"/>
    <col min="2053" max="2053" width="13.6640625" style="3" customWidth="1"/>
    <col min="2054" max="2054" width="13" style="3" customWidth="1"/>
    <col min="2055" max="2055" width="12.88671875" style="3" customWidth="1"/>
    <col min="2056" max="2056" width="13.33203125" style="3" customWidth="1"/>
    <col min="2057" max="2058" width="12.21875" style="3" bestFit="1" customWidth="1"/>
    <col min="2059" max="2304" width="9.109375" style="3"/>
    <col min="2305" max="2305" width="3.6640625" style="3" customWidth="1"/>
    <col min="2306" max="2306" width="4.109375" style="3" customWidth="1"/>
    <col min="2307" max="2307" width="11.5546875" style="3" customWidth="1"/>
    <col min="2308" max="2308" width="14.6640625" style="3" customWidth="1"/>
    <col min="2309" max="2309" width="13.6640625" style="3" customWidth="1"/>
    <col min="2310" max="2310" width="13" style="3" customWidth="1"/>
    <col min="2311" max="2311" width="12.88671875" style="3" customWidth="1"/>
    <col min="2312" max="2312" width="13.33203125" style="3" customWidth="1"/>
    <col min="2313" max="2314" width="12.21875" style="3" bestFit="1" customWidth="1"/>
    <col min="2315" max="2560" width="9.109375" style="3"/>
    <col min="2561" max="2561" width="3.6640625" style="3" customWidth="1"/>
    <col min="2562" max="2562" width="4.109375" style="3" customWidth="1"/>
    <col min="2563" max="2563" width="11.5546875" style="3" customWidth="1"/>
    <col min="2564" max="2564" width="14.6640625" style="3" customWidth="1"/>
    <col min="2565" max="2565" width="13.6640625" style="3" customWidth="1"/>
    <col min="2566" max="2566" width="13" style="3" customWidth="1"/>
    <col min="2567" max="2567" width="12.88671875" style="3" customWidth="1"/>
    <col min="2568" max="2568" width="13.33203125" style="3" customWidth="1"/>
    <col min="2569" max="2570" width="12.21875" style="3" bestFit="1" customWidth="1"/>
    <col min="2571" max="2816" width="9.109375" style="3"/>
    <col min="2817" max="2817" width="3.6640625" style="3" customWidth="1"/>
    <col min="2818" max="2818" width="4.109375" style="3" customWidth="1"/>
    <col min="2819" max="2819" width="11.5546875" style="3" customWidth="1"/>
    <col min="2820" max="2820" width="14.6640625" style="3" customWidth="1"/>
    <col min="2821" max="2821" width="13.6640625" style="3" customWidth="1"/>
    <col min="2822" max="2822" width="13" style="3" customWidth="1"/>
    <col min="2823" max="2823" width="12.88671875" style="3" customWidth="1"/>
    <col min="2824" max="2824" width="13.33203125" style="3" customWidth="1"/>
    <col min="2825" max="2826" width="12.21875" style="3" bestFit="1" customWidth="1"/>
    <col min="2827" max="3072" width="9.109375" style="3"/>
    <col min="3073" max="3073" width="3.6640625" style="3" customWidth="1"/>
    <col min="3074" max="3074" width="4.109375" style="3" customWidth="1"/>
    <col min="3075" max="3075" width="11.5546875" style="3" customWidth="1"/>
    <col min="3076" max="3076" width="14.6640625" style="3" customWidth="1"/>
    <col min="3077" max="3077" width="13.6640625" style="3" customWidth="1"/>
    <col min="3078" max="3078" width="13" style="3" customWidth="1"/>
    <col min="3079" max="3079" width="12.88671875" style="3" customWidth="1"/>
    <col min="3080" max="3080" width="13.33203125" style="3" customWidth="1"/>
    <col min="3081" max="3082" width="12.21875" style="3" bestFit="1" customWidth="1"/>
    <col min="3083" max="3328" width="9.109375" style="3"/>
    <col min="3329" max="3329" width="3.6640625" style="3" customWidth="1"/>
    <col min="3330" max="3330" width="4.109375" style="3" customWidth="1"/>
    <col min="3331" max="3331" width="11.5546875" style="3" customWidth="1"/>
    <col min="3332" max="3332" width="14.6640625" style="3" customWidth="1"/>
    <col min="3333" max="3333" width="13.6640625" style="3" customWidth="1"/>
    <col min="3334" max="3334" width="13" style="3" customWidth="1"/>
    <col min="3335" max="3335" width="12.88671875" style="3" customWidth="1"/>
    <col min="3336" max="3336" width="13.33203125" style="3" customWidth="1"/>
    <col min="3337" max="3338" width="12.21875" style="3" bestFit="1" customWidth="1"/>
    <col min="3339" max="3584" width="9.109375" style="3"/>
    <col min="3585" max="3585" width="3.6640625" style="3" customWidth="1"/>
    <col min="3586" max="3586" width="4.109375" style="3" customWidth="1"/>
    <col min="3587" max="3587" width="11.5546875" style="3" customWidth="1"/>
    <col min="3588" max="3588" width="14.6640625" style="3" customWidth="1"/>
    <col min="3589" max="3589" width="13.6640625" style="3" customWidth="1"/>
    <col min="3590" max="3590" width="13" style="3" customWidth="1"/>
    <col min="3591" max="3591" width="12.88671875" style="3" customWidth="1"/>
    <col min="3592" max="3592" width="13.33203125" style="3" customWidth="1"/>
    <col min="3593" max="3594" width="12.21875" style="3" bestFit="1" customWidth="1"/>
    <col min="3595" max="3840" width="9.109375" style="3"/>
    <col min="3841" max="3841" width="3.6640625" style="3" customWidth="1"/>
    <col min="3842" max="3842" width="4.109375" style="3" customWidth="1"/>
    <col min="3843" max="3843" width="11.5546875" style="3" customWidth="1"/>
    <col min="3844" max="3844" width="14.6640625" style="3" customWidth="1"/>
    <col min="3845" max="3845" width="13.6640625" style="3" customWidth="1"/>
    <col min="3846" max="3846" width="13" style="3" customWidth="1"/>
    <col min="3847" max="3847" width="12.88671875" style="3" customWidth="1"/>
    <col min="3848" max="3848" width="13.33203125" style="3" customWidth="1"/>
    <col min="3849" max="3850" width="12.21875" style="3" bestFit="1" customWidth="1"/>
    <col min="3851" max="4096" width="9.109375" style="3"/>
    <col min="4097" max="4097" width="3.6640625" style="3" customWidth="1"/>
    <col min="4098" max="4098" width="4.109375" style="3" customWidth="1"/>
    <col min="4099" max="4099" width="11.5546875" style="3" customWidth="1"/>
    <col min="4100" max="4100" width="14.6640625" style="3" customWidth="1"/>
    <col min="4101" max="4101" width="13.6640625" style="3" customWidth="1"/>
    <col min="4102" max="4102" width="13" style="3" customWidth="1"/>
    <col min="4103" max="4103" width="12.88671875" style="3" customWidth="1"/>
    <col min="4104" max="4104" width="13.33203125" style="3" customWidth="1"/>
    <col min="4105" max="4106" width="12.21875" style="3" bestFit="1" customWidth="1"/>
    <col min="4107" max="4352" width="9.109375" style="3"/>
    <col min="4353" max="4353" width="3.6640625" style="3" customWidth="1"/>
    <col min="4354" max="4354" width="4.109375" style="3" customWidth="1"/>
    <col min="4355" max="4355" width="11.5546875" style="3" customWidth="1"/>
    <col min="4356" max="4356" width="14.6640625" style="3" customWidth="1"/>
    <col min="4357" max="4357" width="13.6640625" style="3" customWidth="1"/>
    <col min="4358" max="4358" width="13" style="3" customWidth="1"/>
    <col min="4359" max="4359" width="12.88671875" style="3" customWidth="1"/>
    <col min="4360" max="4360" width="13.33203125" style="3" customWidth="1"/>
    <col min="4361" max="4362" width="12.21875" style="3" bestFit="1" customWidth="1"/>
    <col min="4363" max="4608" width="9.109375" style="3"/>
    <col min="4609" max="4609" width="3.6640625" style="3" customWidth="1"/>
    <col min="4610" max="4610" width="4.109375" style="3" customWidth="1"/>
    <col min="4611" max="4611" width="11.5546875" style="3" customWidth="1"/>
    <col min="4612" max="4612" width="14.6640625" style="3" customWidth="1"/>
    <col min="4613" max="4613" width="13.6640625" style="3" customWidth="1"/>
    <col min="4614" max="4614" width="13" style="3" customWidth="1"/>
    <col min="4615" max="4615" width="12.88671875" style="3" customWidth="1"/>
    <col min="4616" max="4616" width="13.33203125" style="3" customWidth="1"/>
    <col min="4617" max="4618" width="12.21875" style="3" bestFit="1" customWidth="1"/>
    <col min="4619" max="4864" width="9.109375" style="3"/>
    <col min="4865" max="4865" width="3.6640625" style="3" customWidth="1"/>
    <col min="4866" max="4866" width="4.109375" style="3" customWidth="1"/>
    <col min="4867" max="4867" width="11.5546875" style="3" customWidth="1"/>
    <col min="4868" max="4868" width="14.6640625" style="3" customWidth="1"/>
    <col min="4869" max="4869" width="13.6640625" style="3" customWidth="1"/>
    <col min="4870" max="4870" width="13" style="3" customWidth="1"/>
    <col min="4871" max="4871" width="12.88671875" style="3" customWidth="1"/>
    <col min="4872" max="4872" width="13.33203125" style="3" customWidth="1"/>
    <col min="4873" max="4874" width="12.21875" style="3" bestFit="1" customWidth="1"/>
    <col min="4875" max="5120" width="9.109375" style="3"/>
    <col min="5121" max="5121" width="3.6640625" style="3" customWidth="1"/>
    <col min="5122" max="5122" width="4.109375" style="3" customWidth="1"/>
    <col min="5123" max="5123" width="11.5546875" style="3" customWidth="1"/>
    <col min="5124" max="5124" width="14.6640625" style="3" customWidth="1"/>
    <col min="5125" max="5125" width="13.6640625" style="3" customWidth="1"/>
    <col min="5126" max="5126" width="13" style="3" customWidth="1"/>
    <col min="5127" max="5127" width="12.88671875" style="3" customWidth="1"/>
    <col min="5128" max="5128" width="13.33203125" style="3" customWidth="1"/>
    <col min="5129" max="5130" width="12.21875" style="3" bestFit="1" customWidth="1"/>
    <col min="5131" max="5376" width="9.109375" style="3"/>
    <col min="5377" max="5377" width="3.6640625" style="3" customWidth="1"/>
    <col min="5378" max="5378" width="4.109375" style="3" customWidth="1"/>
    <col min="5379" max="5379" width="11.5546875" style="3" customWidth="1"/>
    <col min="5380" max="5380" width="14.6640625" style="3" customWidth="1"/>
    <col min="5381" max="5381" width="13.6640625" style="3" customWidth="1"/>
    <col min="5382" max="5382" width="13" style="3" customWidth="1"/>
    <col min="5383" max="5383" width="12.88671875" style="3" customWidth="1"/>
    <col min="5384" max="5384" width="13.33203125" style="3" customWidth="1"/>
    <col min="5385" max="5386" width="12.21875" style="3" bestFit="1" customWidth="1"/>
    <col min="5387" max="5632" width="9.109375" style="3"/>
    <col min="5633" max="5633" width="3.6640625" style="3" customWidth="1"/>
    <col min="5634" max="5634" width="4.109375" style="3" customWidth="1"/>
    <col min="5635" max="5635" width="11.5546875" style="3" customWidth="1"/>
    <col min="5636" max="5636" width="14.6640625" style="3" customWidth="1"/>
    <col min="5637" max="5637" width="13.6640625" style="3" customWidth="1"/>
    <col min="5638" max="5638" width="13" style="3" customWidth="1"/>
    <col min="5639" max="5639" width="12.88671875" style="3" customWidth="1"/>
    <col min="5640" max="5640" width="13.33203125" style="3" customWidth="1"/>
    <col min="5641" max="5642" width="12.21875" style="3" bestFit="1" customWidth="1"/>
    <col min="5643" max="5888" width="9.109375" style="3"/>
    <col min="5889" max="5889" width="3.6640625" style="3" customWidth="1"/>
    <col min="5890" max="5890" width="4.109375" style="3" customWidth="1"/>
    <col min="5891" max="5891" width="11.5546875" style="3" customWidth="1"/>
    <col min="5892" max="5892" width="14.6640625" style="3" customWidth="1"/>
    <col min="5893" max="5893" width="13.6640625" style="3" customWidth="1"/>
    <col min="5894" max="5894" width="13" style="3" customWidth="1"/>
    <col min="5895" max="5895" width="12.88671875" style="3" customWidth="1"/>
    <col min="5896" max="5896" width="13.33203125" style="3" customWidth="1"/>
    <col min="5897" max="5898" width="12.21875" style="3" bestFit="1" customWidth="1"/>
    <col min="5899" max="6144" width="9.109375" style="3"/>
    <col min="6145" max="6145" width="3.6640625" style="3" customWidth="1"/>
    <col min="6146" max="6146" width="4.109375" style="3" customWidth="1"/>
    <col min="6147" max="6147" width="11.5546875" style="3" customWidth="1"/>
    <col min="6148" max="6148" width="14.6640625" style="3" customWidth="1"/>
    <col min="6149" max="6149" width="13.6640625" style="3" customWidth="1"/>
    <col min="6150" max="6150" width="13" style="3" customWidth="1"/>
    <col min="6151" max="6151" width="12.88671875" style="3" customWidth="1"/>
    <col min="6152" max="6152" width="13.33203125" style="3" customWidth="1"/>
    <col min="6153" max="6154" width="12.21875" style="3" bestFit="1" customWidth="1"/>
    <col min="6155" max="6400" width="9.109375" style="3"/>
    <col min="6401" max="6401" width="3.6640625" style="3" customWidth="1"/>
    <col min="6402" max="6402" width="4.109375" style="3" customWidth="1"/>
    <col min="6403" max="6403" width="11.5546875" style="3" customWidth="1"/>
    <col min="6404" max="6404" width="14.6640625" style="3" customWidth="1"/>
    <col min="6405" max="6405" width="13.6640625" style="3" customWidth="1"/>
    <col min="6406" max="6406" width="13" style="3" customWidth="1"/>
    <col min="6407" max="6407" width="12.88671875" style="3" customWidth="1"/>
    <col min="6408" max="6408" width="13.33203125" style="3" customWidth="1"/>
    <col min="6409" max="6410" width="12.21875" style="3" bestFit="1" customWidth="1"/>
    <col min="6411" max="6656" width="9.109375" style="3"/>
    <col min="6657" max="6657" width="3.6640625" style="3" customWidth="1"/>
    <col min="6658" max="6658" width="4.109375" style="3" customWidth="1"/>
    <col min="6659" max="6659" width="11.5546875" style="3" customWidth="1"/>
    <col min="6660" max="6660" width="14.6640625" style="3" customWidth="1"/>
    <col min="6661" max="6661" width="13.6640625" style="3" customWidth="1"/>
    <col min="6662" max="6662" width="13" style="3" customWidth="1"/>
    <col min="6663" max="6663" width="12.88671875" style="3" customWidth="1"/>
    <col min="6664" max="6664" width="13.33203125" style="3" customWidth="1"/>
    <col min="6665" max="6666" width="12.21875" style="3" bestFit="1" customWidth="1"/>
    <col min="6667" max="6912" width="9.109375" style="3"/>
    <col min="6913" max="6913" width="3.6640625" style="3" customWidth="1"/>
    <col min="6914" max="6914" width="4.109375" style="3" customWidth="1"/>
    <col min="6915" max="6915" width="11.5546875" style="3" customWidth="1"/>
    <col min="6916" max="6916" width="14.6640625" style="3" customWidth="1"/>
    <col min="6917" max="6917" width="13.6640625" style="3" customWidth="1"/>
    <col min="6918" max="6918" width="13" style="3" customWidth="1"/>
    <col min="6919" max="6919" width="12.88671875" style="3" customWidth="1"/>
    <col min="6920" max="6920" width="13.33203125" style="3" customWidth="1"/>
    <col min="6921" max="6922" width="12.21875" style="3" bestFit="1" customWidth="1"/>
    <col min="6923" max="7168" width="9.109375" style="3"/>
    <col min="7169" max="7169" width="3.6640625" style="3" customWidth="1"/>
    <col min="7170" max="7170" width="4.109375" style="3" customWidth="1"/>
    <col min="7171" max="7171" width="11.5546875" style="3" customWidth="1"/>
    <col min="7172" max="7172" width="14.6640625" style="3" customWidth="1"/>
    <col min="7173" max="7173" width="13.6640625" style="3" customWidth="1"/>
    <col min="7174" max="7174" width="13" style="3" customWidth="1"/>
    <col min="7175" max="7175" width="12.88671875" style="3" customWidth="1"/>
    <col min="7176" max="7176" width="13.33203125" style="3" customWidth="1"/>
    <col min="7177" max="7178" width="12.21875" style="3" bestFit="1" customWidth="1"/>
    <col min="7179" max="7424" width="9.109375" style="3"/>
    <col min="7425" max="7425" width="3.6640625" style="3" customWidth="1"/>
    <col min="7426" max="7426" width="4.109375" style="3" customWidth="1"/>
    <col min="7427" max="7427" width="11.5546875" style="3" customWidth="1"/>
    <col min="7428" max="7428" width="14.6640625" style="3" customWidth="1"/>
    <col min="7429" max="7429" width="13.6640625" style="3" customWidth="1"/>
    <col min="7430" max="7430" width="13" style="3" customWidth="1"/>
    <col min="7431" max="7431" width="12.88671875" style="3" customWidth="1"/>
    <col min="7432" max="7432" width="13.33203125" style="3" customWidth="1"/>
    <col min="7433" max="7434" width="12.21875" style="3" bestFit="1" customWidth="1"/>
    <col min="7435" max="7680" width="9.109375" style="3"/>
    <col min="7681" max="7681" width="3.6640625" style="3" customWidth="1"/>
    <col min="7682" max="7682" width="4.109375" style="3" customWidth="1"/>
    <col min="7683" max="7683" width="11.5546875" style="3" customWidth="1"/>
    <col min="7684" max="7684" width="14.6640625" style="3" customWidth="1"/>
    <col min="7685" max="7685" width="13.6640625" style="3" customWidth="1"/>
    <col min="7686" max="7686" width="13" style="3" customWidth="1"/>
    <col min="7687" max="7687" width="12.88671875" style="3" customWidth="1"/>
    <col min="7688" max="7688" width="13.33203125" style="3" customWidth="1"/>
    <col min="7689" max="7690" width="12.21875" style="3" bestFit="1" customWidth="1"/>
    <col min="7691" max="7936" width="9.109375" style="3"/>
    <col min="7937" max="7937" width="3.6640625" style="3" customWidth="1"/>
    <col min="7938" max="7938" width="4.109375" style="3" customWidth="1"/>
    <col min="7939" max="7939" width="11.5546875" style="3" customWidth="1"/>
    <col min="7940" max="7940" width="14.6640625" style="3" customWidth="1"/>
    <col min="7941" max="7941" width="13.6640625" style="3" customWidth="1"/>
    <col min="7942" max="7942" width="13" style="3" customWidth="1"/>
    <col min="7943" max="7943" width="12.88671875" style="3" customWidth="1"/>
    <col min="7944" max="7944" width="13.33203125" style="3" customWidth="1"/>
    <col min="7945" max="7946" width="12.21875" style="3" bestFit="1" customWidth="1"/>
    <col min="7947" max="8192" width="9.109375" style="3"/>
    <col min="8193" max="8193" width="3.6640625" style="3" customWidth="1"/>
    <col min="8194" max="8194" width="4.109375" style="3" customWidth="1"/>
    <col min="8195" max="8195" width="11.5546875" style="3" customWidth="1"/>
    <col min="8196" max="8196" width="14.6640625" style="3" customWidth="1"/>
    <col min="8197" max="8197" width="13.6640625" style="3" customWidth="1"/>
    <col min="8198" max="8198" width="13" style="3" customWidth="1"/>
    <col min="8199" max="8199" width="12.88671875" style="3" customWidth="1"/>
    <col min="8200" max="8200" width="13.33203125" style="3" customWidth="1"/>
    <col min="8201" max="8202" width="12.21875" style="3" bestFit="1" customWidth="1"/>
    <col min="8203" max="8448" width="9.109375" style="3"/>
    <col min="8449" max="8449" width="3.6640625" style="3" customWidth="1"/>
    <col min="8450" max="8450" width="4.109375" style="3" customWidth="1"/>
    <col min="8451" max="8451" width="11.5546875" style="3" customWidth="1"/>
    <col min="8452" max="8452" width="14.6640625" style="3" customWidth="1"/>
    <col min="8453" max="8453" width="13.6640625" style="3" customWidth="1"/>
    <col min="8454" max="8454" width="13" style="3" customWidth="1"/>
    <col min="8455" max="8455" width="12.88671875" style="3" customWidth="1"/>
    <col min="8456" max="8456" width="13.33203125" style="3" customWidth="1"/>
    <col min="8457" max="8458" width="12.21875" style="3" bestFit="1" customWidth="1"/>
    <col min="8459" max="8704" width="9.109375" style="3"/>
    <col min="8705" max="8705" width="3.6640625" style="3" customWidth="1"/>
    <col min="8706" max="8706" width="4.109375" style="3" customWidth="1"/>
    <col min="8707" max="8707" width="11.5546875" style="3" customWidth="1"/>
    <col min="8708" max="8708" width="14.6640625" style="3" customWidth="1"/>
    <col min="8709" max="8709" width="13.6640625" style="3" customWidth="1"/>
    <col min="8710" max="8710" width="13" style="3" customWidth="1"/>
    <col min="8711" max="8711" width="12.88671875" style="3" customWidth="1"/>
    <col min="8712" max="8712" width="13.33203125" style="3" customWidth="1"/>
    <col min="8713" max="8714" width="12.21875" style="3" bestFit="1" customWidth="1"/>
    <col min="8715" max="8960" width="9.109375" style="3"/>
    <col min="8961" max="8961" width="3.6640625" style="3" customWidth="1"/>
    <col min="8962" max="8962" width="4.109375" style="3" customWidth="1"/>
    <col min="8963" max="8963" width="11.5546875" style="3" customWidth="1"/>
    <col min="8964" max="8964" width="14.6640625" style="3" customWidth="1"/>
    <col min="8965" max="8965" width="13.6640625" style="3" customWidth="1"/>
    <col min="8966" max="8966" width="13" style="3" customWidth="1"/>
    <col min="8967" max="8967" width="12.88671875" style="3" customWidth="1"/>
    <col min="8968" max="8968" width="13.33203125" style="3" customWidth="1"/>
    <col min="8969" max="8970" width="12.21875" style="3" bestFit="1" customWidth="1"/>
    <col min="8971" max="9216" width="9.109375" style="3"/>
    <col min="9217" max="9217" width="3.6640625" style="3" customWidth="1"/>
    <col min="9218" max="9218" width="4.109375" style="3" customWidth="1"/>
    <col min="9219" max="9219" width="11.5546875" style="3" customWidth="1"/>
    <col min="9220" max="9220" width="14.6640625" style="3" customWidth="1"/>
    <col min="9221" max="9221" width="13.6640625" style="3" customWidth="1"/>
    <col min="9222" max="9222" width="13" style="3" customWidth="1"/>
    <col min="9223" max="9223" width="12.88671875" style="3" customWidth="1"/>
    <col min="9224" max="9224" width="13.33203125" style="3" customWidth="1"/>
    <col min="9225" max="9226" width="12.21875" style="3" bestFit="1" customWidth="1"/>
    <col min="9227" max="9472" width="9.109375" style="3"/>
    <col min="9473" max="9473" width="3.6640625" style="3" customWidth="1"/>
    <col min="9474" max="9474" width="4.109375" style="3" customWidth="1"/>
    <col min="9475" max="9475" width="11.5546875" style="3" customWidth="1"/>
    <col min="9476" max="9476" width="14.6640625" style="3" customWidth="1"/>
    <col min="9477" max="9477" width="13.6640625" style="3" customWidth="1"/>
    <col min="9478" max="9478" width="13" style="3" customWidth="1"/>
    <col min="9479" max="9479" width="12.88671875" style="3" customWidth="1"/>
    <col min="9480" max="9480" width="13.33203125" style="3" customWidth="1"/>
    <col min="9481" max="9482" width="12.21875" style="3" bestFit="1" customWidth="1"/>
    <col min="9483" max="9728" width="9.109375" style="3"/>
    <col min="9729" max="9729" width="3.6640625" style="3" customWidth="1"/>
    <col min="9730" max="9730" width="4.109375" style="3" customWidth="1"/>
    <col min="9731" max="9731" width="11.5546875" style="3" customWidth="1"/>
    <col min="9732" max="9732" width="14.6640625" style="3" customWidth="1"/>
    <col min="9733" max="9733" width="13.6640625" style="3" customWidth="1"/>
    <col min="9734" max="9734" width="13" style="3" customWidth="1"/>
    <col min="9735" max="9735" width="12.88671875" style="3" customWidth="1"/>
    <col min="9736" max="9736" width="13.33203125" style="3" customWidth="1"/>
    <col min="9737" max="9738" width="12.21875" style="3" bestFit="1" customWidth="1"/>
    <col min="9739" max="9984" width="9.109375" style="3"/>
    <col min="9985" max="9985" width="3.6640625" style="3" customWidth="1"/>
    <col min="9986" max="9986" width="4.109375" style="3" customWidth="1"/>
    <col min="9987" max="9987" width="11.5546875" style="3" customWidth="1"/>
    <col min="9988" max="9988" width="14.6640625" style="3" customWidth="1"/>
    <col min="9989" max="9989" width="13.6640625" style="3" customWidth="1"/>
    <col min="9990" max="9990" width="13" style="3" customWidth="1"/>
    <col min="9991" max="9991" width="12.88671875" style="3" customWidth="1"/>
    <col min="9992" max="9992" width="13.33203125" style="3" customWidth="1"/>
    <col min="9993" max="9994" width="12.21875" style="3" bestFit="1" customWidth="1"/>
    <col min="9995" max="10240" width="9.109375" style="3"/>
    <col min="10241" max="10241" width="3.6640625" style="3" customWidth="1"/>
    <col min="10242" max="10242" width="4.109375" style="3" customWidth="1"/>
    <col min="10243" max="10243" width="11.5546875" style="3" customWidth="1"/>
    <col min="10244" max="10244" width="14.6640625" style="3" customWidth="1"/>
    <col min="10245" max="10245" width="13.6640625" style="3" customWidth="1"/>
    <col min="10246" max="10246" width="13" style="3" customWidth="1"/>
    <col min="10247" max="10247" width="12.88671875" style="3" customWidth="1"/>
    <col min="10248" max="10248" width="13.33203125" style="3" customWidth="1"/>
    <col min="10249" max="10250" width="12.21875" style="3" bestFit="1" customWidth="1"/>
    <col min="10251" max="10496" width="9.109375" style="3"/>
    <col min="10497" max="10497" width="3.6640625" style="3" customWidth="1"/>
    <col min="10498" max="10498" width="4.109375" style="3" customWidth="1"/>
    <col min="10499" max="10499" width="11.5546875" style="3" customWidth="1"/>
    <col min="10500" max="10500" width="14.6640625" style="3" customWidth="1"/>
    <col min="10501" max="10501" width="13.6640625" style="3" customWidth="1"/>
    <col min="10502" max="10502" width="13" style="3" customWidth="1"/>
    <col min="10503" max="10503" width="12.88671875" style="3" customWidth="1"/>
    <col min="10504" max="10504" width="13.33203125" style="3" customWidth="1"/>
    <col min="10505" max="10506" width="12.21875" style="3" bestFit="1" customWidth="1"/>
    <col min="10507" max="10752" width="9.109375" style="3"/>
    <col min="10753" max="10753" width="3.6640625" style="3" customWidth="1"/>
    <col min="10754" max="10754" width="4.109375" style="3" customWidth="1"/>
    <col min="10755" max="10755" width="11.5546875" style="3" customWidth="1"/>
    <col min="10756" max="10756" width="14.6640625" style="3" customWidth="1"/>
    <col min="10757" max="10757" width="13.6640625" style="3" customWidth="1"/>
    <col min="10758" max="10758" width="13" style="3" customWidth="1"/>
    <col min="10759" max="10759" width="12.88671875" style="3" customWidth="1"/>
    <col min="10760" max="10760" width="13.33203125" style="3" customWidth="1"/>
    <col min="10761" max="10762" width="12.21875" style="3" bestFit="1" customWidth="1"/>
    <col min="10763" max="11008" width="9.109375" style="3"/>
    <col min="11009" max="11009" width="3.6640625" style="3" customWidth="1"/>
    <col min="11010" max="11010" width="4.109375" style="3" customWidth="1"/>
    <col min="11011" max="11011" width="11.5546875" style="3" customWidth="1"/>
    <col min="11012" max="11012" width="14.6640625" style="3" customWidth="1"/>
    <col min="11013" max="11013" width="13.6640625" style="3" customWidth="1"/>
    <col min="11014" max="11014" width="13" style="3" customWidth="1"/>
    <col min="11015" max="11015" width="12.88671875" style="3" customWidth="1"/>
    <col min="11016" max="11016" width="13.33203125" style="3" customWidth="1"/>
    <col min="11017" max="11018" width="12.21875" style="3" bestFit="1" customWidth="1"/>
    <col min="11019" max="11264" width="9.109375" style="3"/>
    <col min="11265" max="11265" width="3.6640625" style="3" customWidth="1"/>
    <col min="11266" max="11266" width="4.109375" style="3" customWidth="1"/>
    <col min="11267" max="11267" width="11.5546875" style="3" customWidth="1"/>
    <col min="11268" max="11268" width="14.6640625" style="3" customWidth="1"/>
    <col min="11269" max="11269" width="13.6640625" style="3" customWidth="1"/>
    <col min="11270" max="11270" width="13" style="3" customWidth="1"/>
    <col min="11271" max="11271" width="12.88671875" style="3" customWidth="1"/>
    <col min="11272" max="11272" width="13.33203125" style="3" customWidth="1"/>
    <col min="11273" max="11274" width="12.21875" style="3" bestFit="1" customWidth="1"/>
    <col min="11275" max="11520" width="9.109375" style="3"/>
    <col min="11521" max="11521" width="3.6640625" style="3" customWidth="1"/>
    <col min="11522" max="11522" width="4.109375" style="3" customWidth="1"/>
    <col min="11523" max="11523" width="11.5546875" style="3" customWidth="1"/>
    <col min="11524" max="11524" width="14.6640625" style="3" customWidth="1"/>
    <col min="11525" max="11525" width="13.6640625" style="3" customWidth="1"/>
    <col min="11526" max="11526" width="13" style="3" customWidth="1"/>
    <col min="11527" max="11527" width="12.88671875" style="3" customWidth="1"/>
    <col min="11528" max="11528" width="13.33203125" style="3" customWidth="1"/>
    <col min="11529" max="11530" width="12.21875" style="3" bestFit="1" customWidth="1"/>
    <col min="11531" max="11776" width="9.109375" style="3"/>
    <col min="11777" max="11777" width="3.6640625" style="3" customWidth="1"/>
    <col min="11778" max="11778" width="4.109375" style="3" customWidth="1"/>
    <col min="11779" max="11779" width="11.5546875" style="3" customWidth="1"/>
    <col min="11780" max="11780" width="14.6640625" style="3" customWidth="1"/>
    <col min="11781" max="11781" width="13.6640625" style="3" customWidth="1"/>
    <col min="11782" max="11782" width="13" style="3" customWidth="1"/>
    <col min="11783" max="11783" width="12.88671875" style="3" customWidth="1"/>
    <col min="11784" max="11784" width="13.33203125" style="3" customWidth="1"/>
    <col min="11785" max="11786" width="12.21875" style="3" bestFit="1" customWidth="1"/>
    <col min="11787" max="12032" width="9.109375" style="3"/>
    <col min="12033" max="12033" width="3.6640625" style="3" customWidth="1"/>
    <col min="12034" max="12034" width="4.109375" style="3" customWidth="1"/>
    <col min="12035" max="12035" width="11.5546875" style="3" customWidth="1"/>
    <col min="12036" max="12036" width="14.6640625" style="3" customWidth="1"/>
    <col min="12037" max="12037" width="13.6640625" style="3" customWidth="1"/>
    <col min="12038" max="12038" width="13" style="3" customWidth="1"/>
    <col min="12039" max="12039" width="12.88671875" style="3" customWidth="1"/>
    <col min="12040" max="12040" width="13.33203125" style="3" customWidth="1"/>
    <col min="12041" max="12042" width="12.21875" style="3" bestFit="1" customWidth="1"/>
    <col min="12043" max="12288" width="9.109375" style="3"/>
    <col min="12289" max="12289" width="3.6640625" style="3" customWidth="1"/>
    <col min="12290" max="12290" width="4.109375" style="3" customWidth="1"/>
    <col min="12291" max="12291" width="11.5546875" style="3" customWidth="1"/>
    <col min="12292" max="12292" width="14.6640625" style="3" customWidth="1"/>
    <col min="12293" max="12293" width="13.6640625" style="3" customWidth="1"/>
    <col min="12294" max="12294" width="13" style="3" customWidth="1"/>
    <col min="12295" max="12295" width="12.88671875" style="3" customWidth="1"/>
    <col min="12296" max="12296" width="13.33203125" style="3" customWidth="1"/>
    <col min="12297" max="12298" width="12.21875" style="3" bestFit="1" customWidth="1"/>
    <col min="12299" max="12544" width="9.109375" style="3"/>
    <col min="12545" max="12545" width="3.6640625" style="3" customWidth="1"/>
    <col min="12546" max="12546" width="4.109375" style="3" customWidth="1"/>
    <col min="12547" max="12547" width="11.5546875" style="3" customWidth="1"/>
    <col min="12548" max="12548" width="14.6640625" style="3" customWidth="1"/>
    <col min="12549" max="12549" width="13.6640625" style="3" customWidth="1"/>
    <col min="12550" max="12550" width="13" style="3" customWidth="1"/>
    <col min="12551" max="12551" width="12.88671875" style="3" customWidth="1"/>
    <col min="12552" max="12552" width="13.33203125" style="3" customWidth="1"/>
    <col min="12553" max="12554" width="12.21875" style="3" bestFit="1" customWidth="1"/>
    <col min="12555" max="12800" width="9.109375" style="3"/>
    <col min="12801" max="12801" width="3.6640625" style="3" customWidth="1"/>
    <col min="12802" max="12802" width="4.109375" style="3" customWidth="1"/>
    <col min="12803" max="12803" width="11.5546875" style="3" customWidth="1"/>
    <col min="12804" max="12804" width="14.6640625" style="3" customWidth="1"/>
    <col min="12805" max="12805" width="13.6640625" style="3" customWidth="1"/>
    <col min="12806" max="12806" width="13" style="3" customWidth="1"/>
    <col min="12807" max="12807" width="12.88671875" style="3" customWidth="1"/>
    <col min="12808" max="12808" width="13.33203125" style="3" customWidth="1"/>
    <col min="12809" max="12810" width="12.21875" style="3" bestFit="1" customWidth="1"/>
    <col min="12811" max="13056" width="9.109375" style="3"/>
    <col min="13057" max="13057" width="3.6640625" style="3" customWidth="1"/>
    <col min="13058" max="13058" width="4.109375" style="3" customWidth="1"/>
    <col min="13059" max="13059" width="11.5546875" style="3" customWidth="1"/>
    <col min="13060" max="13060" width="14.6640625" style="3" customWidth="1"/>
    <col min="13061" max="13061" width="13.6640625" style="3" customWidth="1"/>
    <col min="13062" max="13062" width="13" style="3" customWidth="1"/>
    <col min="13063" max="13063" width="12.88671875" style="3" customWidth="1"/>
    <col min="13064" max="13064" width="13.33203125" style="3" customWidth="1"/>
    <col min="13065" max="13066" width="12.21875" style="3" bestFit="1" customWidth="1"/>
    <col min="13067" max="13312" width="9.109375" style="3"/>
    <col min="13313" max="13313" width="3.6640625" style="3" customWidth="1"/>
    <col min="13314" max="13314" width="4.109375" style="3" customWidth="1"/>
    <col min="13315" max="13315" width="11.5546875" style="3" customWidth="1"/>
    <col min="13316" max="13316" width="14.6640625" style="3" customWidth="1"/>
    <col min="13317" max="13317" width="13.6640625" style="3" customWidth="1"/>
    <col min="13318" max="13318" width="13" style="3" customWidth="1"/>
    <col min="13319" max="13319" width="12.88671875" style="3" customWidth="1"/>
    <col min="13320" max="13320" width="13.33203125" style="3" customWidth="1"/>
    <col min="13321" max="13322" width="12.21875" style="3" bestFit="1" customWidth="1"/>
    <col min="13323" max="13568" width="9.109375" style="3"/>
    <col min="13569" max="13569" width="3.6640625" style="3" customWidth="1"/>
    <col min="13570" max="13570" width="4.109375" style="3" customWidth="1"/>
    <col min="13571" max="13571" width="11.5546875" style="3" customWidth="1"/>
    <col min="13572" max="13572" width="14.6640625" style="3" customWidth="1"/>
    <col min="13573" max="13573" width="13.6640625" style="3" customWidth="1"/>
    <col min="13574" max="13574" width="13" style="3" customWidth="1"/>
    <col min="13575" max="13575" width="12.88671875" style="3" customWidth="1"/>
    <col min="13576" max="13576" width="13.33203125" style="3" customWidth="1"/>
    <col min="13577" max="13578" width="12.21875" style="3" bestFit="1" customWidth="1"/>
    <col min="13579" max="13824" width="9.109375" style="3"/>
    <col min="13825" max="13825" width="3.6640625" style="3" customWidth="1"/>
    <col min="13826" max="13826" width="4.109375" style="3" customWidth="1"/>
    <col min="13827" max="13827" width="11.5546875" style="3" customWidth="1"/>
    <col min="13828" max="13828" width="14.6640625" style="3" customWidth="1"/>
    <col min="13829" max="13829" width="13.6640625" style="3" customWidth="1"/>
    <col min="13830" max="13830" width="13" style="3" customWidth="1"/>
    <col min="13831" max="13831" width="12.88671875" style="3" customWidth="1"/>
    <col min="13832" max="13832" width="13.33203125" style="3" customWidth="1"/>
    <col min="13833" max="13834" width="12.21875" style="3" bestFit="1" customWidth="1"/>
    <col min="13835" max="14080" width="9.109375" style="3"/>
    <col min="14081" max="14081" width="3.6640625" style="3" customWidth="1"/>
    <col min="14082" max="14082" width="4.109375" style="3" customWidth="1"/>
    <col min="14083" max="14083" width="11.5546875" style="3" customWidth="1"/>
    <col min="14084" max="14084" width="14.6640625" style="3" customWidth="1"/>
    <col min="14085" max="14085" width="13.6640625" style="3" customWidth="1"/>
    <col min="14086" max="14086" width="13" style="3" customWidth="1"/>
    <col min="14087" max="14087" width="12.88671875" style="3" customWidth="1"/>
    <col min="14088" max="14088" width="13.33203125" style="3" customWidth="1"/>
    <col min="14089" max="14090" width="12.21875" style="3" bestFit="1" customWidth="1"/>
    <col min="14091" max="14336" width="9.109375" style="3"/>
    <col min="14337" max="14337" width="3.6640625" style="3" customWidth="1"/>
    <col min="14338" max="14338" width="4.109375" style="3" customWidth="1"/>
    <col min="14339" max="14339" width="11.5546875" style="3" customWidth="1"/>
    <col min="14340" max="14340" width="14.6640625" style="3" customWidth="1"/>
    <col min="14341" max="14341" width="13.6640625" style="3" customWidth="1"/>
    <col min="14342" max="14342" width="13" style="3" customWidth="1"/>
    <col min="14343" max="14343" width="12.88671875" style="3" customWidth="1"/>
    <col min="14344" max="14344" width="13.33203125" style="3" customWidth="1"/>
    <col min="14345" max="14346" width="12.21875" style="3" bestFit="1" customWidth="1"/>
    <col min="14347" max="14592" width="9.109375" style="3"/>
    <col min="14593" max="14593" width="3.6640625" style="3" customWidth="1"/>
    <col min="14594" max="14594" width="4.109375" style="3" customWidth="1"/>
    <col min="14595" max="14595" width="11.5546875" style="3" customWidth="1"/>
    <col min="14596" max="14596" width="14.6640625" style="3" customWidth="1"/>
    <col min="14597" max="14597" width="13.6640625" style="3" customWidth="1"/>
    <col min="14598" max="14598" width="13" style="3" customWidth="1"/>
    <col min="14599" max="14599" width="12.88671875" style="3" customWidth="1"/>
    <col min="14600" max="14600" width="13.33203125" style="3" customWidth="1"/>
    <col min="14601" max="14602" width="12.21875" style="3" bestFit="1" customWidth="1"/>
    <col min="14603" max="14848" width="9.109375" style="3"/>
    <col min="14849" max="14849" width="3.6640625" style="3" customWidth="1"/>
    <col min="14850" max="14850" width="4.109375" style="3" customWidth="1"/>
    <col min="14851" max="14851" width="11.5546875" style="3" customWidth="1"/>
    <col min="14852" max="14852" width="14.6640625" style="3" customWidth="1"/>
    <col min="14853" max="14853" width="13.6640625" style="3" customWidth="1"/>
    <col min="14854" max="14854" width="13" style="3" customWidth="1"/>
    <col min="14855" max="14855" width="12.88671875" style="3" customWidth="1"/>
    <col min="14856" max="14856" width="13.33203125" style="3" customWidth="1"/>
    <col min="14857" max="14858" width="12.21875" style="3" bestFit="1" customWidth="1"/>
    <col min="14859" max="15104" width="9.109375" style="3"/>
    <col min="15105" max="15105" width="3.6640625" style="3" customWidth="1"/>
    <col min="15106" max="15106" width="4.109375" style="3" customWidth="1"/>
    <col min="15107" max="15107" width="11.5546875" style="3" customWidth="1"/>
    <col min="15108" max="15108" width="14.6640625" style="3" customWidth="1"/>
    <col min="15109" max="15109" width="13.6640625" style="3" customWidth="1"/>
    <col min="15110" max="15110" width="13" style="3" customWidth="1"/>
    <col min="15111" max="15111" width="12.88671875" style="3" customWidth="1"/>
    <col min="15112" max="15112" width="13.33203125" style="3" customWidth="1"/>
    <col min="15113" max="15114" width="12.21875" style="3" bestFit="1" customWidth="1"/>
    <col min="15115" max="15360" width="9.109375" style="3"/>
    <col min="15361" max="15361" width="3.6640625" style="3" customWidth="1"/>
    <col min="15362" max="15362" width="4.109375" style="3" customWidth="1"/>
    <col min="15363" max="15363" width="11.5546875" style="3" customWidth="1"/>
    <col min="15364" max="15364" width="14.6640625" style="3" customWidth="1"/>
    <col min="15365" max="15365" width="13.6640625" style="3" customWidth="1"/>
    <col min="15366" max="15366" width="13" style="3" customWidth="1"/>
    <col min="15367" max="15367" width="12.88671875" style="3" customWidth="1"/>
    <col min="15368" max="15368" width="13.33203125" style="3" customWidth="1"/>
    <col min="15369" max="15370" width="12.21875" style="3" bestFit="1" customWidth="1"/>
    <col min="15371" max="15616" width="9.109375" style="3"/>
    <col min="15617" max="15617" width="3.6640625" style="3" customWidth="1"/>
    <col min="15618" max="15618" width="4.109375" style="3" customWidth="1"/>
    <col min="15619" max="15619" width="11.5546875" style="3" customWidth="1"/>
    <col min="15620" max="15620" width="14.6640625" style="3" customWidth="1"/>
    <col min="15621" max="15621" width="13.6640625" style="3" customWidth="1"/>
    <col min="15622" max="15622" width="13" style="3" customWidth="1"/>
    <col min="15623" max="15623" width="12.88671875" style="3" customWidth="1"/>
    <col min="15624" max="15624" width="13.33203125" style="3" customWidth="1"/>
    <col min="15625" max="15626" width="12.21875" style="3" bestFit="1" customWidth="1"/>
    <col min="15627" max="15872" width="9.109375" style="3"/>
    <col min="15873" max="15873" width="3.6640625" style="3" customWidth="1"/>
    <col min="15874" max="15874" width="4.109375" style="3" customWidth="1"/>
    <col min="15875" max="15875" width="11.5546875" style="3" customWidth="1"/>
    <col min="15876" max="15876" width="14.6640625" style="3" customWidth="1"/>
    <col min="15877" max="15877" width="13.6640625" style="3" customWidth="1"/>
    <col min="15878" max="15878" width="13" style="3" customWidth="1"/>
    <col min="15879" max="15879" width="12.88671875" style="3" customWidth="1"/>
    <col min="15880" max="15880" width="13.33203125" style="3" customWidth="1"/>
    <col min="15881" max="15882" width="12.21875" style="3" bestFit="1" customWidth="1"/>
    <col min="15883" max="16128" width="9.109375" style="3"/>
    <col min="16129" max="16129" width="3.6640625" style="3" customWidth="1"/>
    <col min="16130" max="16130" width="4.109375" style="3" customWidth="1"/>
    <col min="16131" max="16131" width="11.5546875" style="3" customWidth="1"/>
    <col min="16132" max="16132" width="14.6640625" style="3" customWidth="1"/>
    <col min="16133" max="16133" width="13.6640625" style="3" customWidth="1"/>
    <col min="16134" max="16134" width="13" style="3" customWidth="1"/>
    <col min="16135" max="16135" width="12.88671875" style="3" customWidth="1"/>
    <col min="16136" max="16136" width="13.33203125" style="3" customWidth="1"/>
    <col min="16137" max="16138" width="12.21875" style="3" bestFit="1" customWidth="1"/>
    <col min="16139" max="16384" width="9.109375" style="3"/>
  </cols>
  <sheetData>
    <row r="1" spans="1:21" ht="22.2" customHeight="1" thickBot="1" x14ac:dyDescent="0.5">
      <c r="A1" s="1"/>
      <c r="B1" s="2"/>
      <c r="C1" s="43" t="s">
        <v>24</v>
      </c>
      <c r="D1" s="44"/>
      <c r="E1" s="44"/>
      <c r="F1" s="44"/>
      <c r="G1" s="44"/>
      <c r="H1" s="45"/>
    </row>
    <row r="2" spans="1:21" ht="14.25" customHeight="1" x14ac:dyDescent="0.3">
      <c r="A2" s="4"/>
      <c r="B2" s="5"/>
      <c r="C2" s="6"/>
      <c r="D2" s="6"/>
      <c r="E2" s="6"/>
      <c r="F2" s="6"/>
      <c r="G2" s="6"/>
      <c r="H2" s="6"/>
    </row>
    <row r="3" spans="1:21" ht="13.8" x14ac:dyDescent="0.3">
      <c r="A3" s="4"/>
      <c r="B3" s="7"/>
      <c r="C3" s="8"/>
      <c r="D3" s="7"/>
      <c r="E3" s="9" t="s">
        <v>0</v>
      </c>
      <c r="F3" s="7"/>
      <c r="G3" s="20" t="s">
        <v>21</v>
      </c>
      <c r="H3" s="21"/>
      <c r="I3" s="21"/>
      <c r="J3" s="21"/>
    </row>
    <row r="4" spans="1:21" ht="13.8" x14ac:dyDescent="0.3">
      <c r="A4" s="4"/>
      <c r="B4" s="7"/>
      <c r="C4" s="8" t="s">
        <v>19</v>
      </c>
      <c r="D4" s="7"/>
      <c r="E4" s="49">
        <v>375000</v>
      </c>
      <c r="F4" s="10"/>
      <c r="G4" s="21"/>
      <c r="H4" s="21"/>
      <c r="I4" s="21"/>
      <c r="J4" s="21"/>
    </row>
    <row r="5" spans="1:21" ht="13.8" x14ac:dyDescent="0.3">
      <c r="A5" s="4"/>
      <c r="B5" s="7"/>
      <c r="C5" s="8" t="s">
        <v>1</v>
      </c>
      <c r="D5" s="7"/>
      <c r="E5" s="46">
        <v>0.1</v>
      </c>
      <c r="F5" s="7"/>
      <c r="G5" s="21"/>
      <c r="H5" s="21"/>
      <c r="I5" s="21"/>
      <c r="J5" s="21"/>
    </row>
    <row r="6" spans="1:21" ht="13.8" x14ac:dyDescent="0.3">
      <c r="A6" s="4"/>
      <c r="B6" s="7"/>
      <c r="C6" s="8" t="s">
        <v>2</v>
      </c>
      <c r="D6" s="7"/>
      <c r="E6" s="11">
        <v>6</v>
      </c>
      <c r="F6" s="7"/>
      <c r="G6" s="21"/>
      <c r="H6" s="21"/>
      <c r="I6" s="21"/>
      <c r="J6" s="21"/>
    </row>
    <row r="7" spans="1:21" ht="13.8" x14ac:dyDescent="0.3">
      <c r="A7" s="4"/>
      <c r="B7" s="7"/>
      <c r="C7" s="8" t="s">
        <v>3</v>
      </c>
      <c r="D7" s="7"/>
      <c r="E7" s="12">
        <v>45200</v>
      </c>
      <c r="F7" s="7"/>
      <c r="G7" s="21"/>
      <c r="H7" s="21"/>
      <c r="I7" s="21"/>
      <c r="J7" s="21"/>
    </row>
    <row r="8" spans="1:21" ht="13.8" x14ac:dyDescent="0.3">
      <c r="A8" s="4"/>
      <c r="B8" s="7"/>
      <c r="C8" s="8"/>
      <c r="D8" s="7"/>
      <c r="E8" s="13"/>
      <c r="F8" s="7"/>
      <c r="G8" s="21"/>
      <c r="H8" s="21"/>
      <c r="I8" s="21"/>
      <c r="J8" s="21"/>
    </row>
    <row r="9" spans="1:21" ht="13.8" x14ac:dyDescent="0.3">
      <c r="A9" s="4"/>
      <c r="B9" s="7"/>
      <c r="C9" s="8" t="s">
        <v>4</v>
      </c>
      <c r="D9" s="7"/>
      <c r="E9" s="14">
        <f>IF(Values_Entered,Monthly_Payment,"")</f>
        <v>6947.1891659139292</v>
      </c>
      <c r="F9" s="15"/>
      <c r="G9" s="21"/>
      <c r="H9" s="21"/>
      <c r="I9" s="21"/>
      <c r="J9" s="21"/>
    </row>
    <row r="10" spans="1:21" ht="13.8" x14ac:dyDescent="0.3">
      <c r="A10" s="4"/>
      <c r="B10" s="7"/>
      <c r="C10" s="8" t="s">
        <v>5</v>
      </c>
      <c r="D10" s="7"/>
      <c r="E10" s="16">
        <f>IF(Values_Entered,Loan_Years*12,"")</f>
        <v>72</v>
      </c>
      <c r="F10" s="7"/>
      <c r="G10" s="21"/>
      <c r="H10" s="21"/>
      <c r="I10" s="21"/>
      <c r="J10" s="21"/>
    </row>
    <row r="11" spans="1:21" ht="13.8" x14ac:dyDescent="0.3">
      <c r="A11" s="4"/>
      <c r="B11" s="7"/>
      <c r="C11" s="8" t="s">
        <v>6</v>
      </c>
      <c r="D11" s="7"/>
      <c r="E11" s="14">
        <f>IF(Values_Entered,Total_Cost-Loan_Amount,"")</f>
        <v>125197.6199458029</v>
      </c>
      <c r="F11" s="7"/>
      <c r="G11" s="21"/>
      <c r="H11" s="21"/>
      <c r="I11" s="21"/>
      <c r="J11" s="21"/>
    </row>
    <row r="12" spans="1:21" ht="13.8" x14ac:dyDescent="0.3">
      <c r="A12" s="4"/>
      <c r="B12" s="7"/>
      <c r="C12" s="8" t="s">
        <v>7</v>
      </c>
      <c r="D12" s="7"/>
      <c r="E12" s="27">
        <f>IF(Values_Entered,Monthly_Payment*Number_of_Payments,"")</f>
        <v>500197.6199458029</v>
      </c>
      <c r="F12" s="7"/>
      <c r="G12" s="21"/>
      <c r="H12" s="21"/>
      <c r="I12" s="21"/>
      <c r="J12" s="21"/>
      <c r="N12" s="47"/>
      <c r="O12" s="47"/>
      <c r="P12" s="47"/>
      <c r="Q12" s="47"/>
      <c r="R12" s="47"/>
      <c r="S12" s="47"/>
      <c r="T12" s="47"/>
      <c r="U12" s="47"/>
    </row>
    <row r="13" spans="1:21" s="23" customFormat="1" ht="36.6" customHeight="1" x14ac:dyDescent="0.3">
      <c r="A13" s="22"/>
      <c r="B13" s="24"/>
      <c r="C13" s="28" t="s">
        <v>10</v>
      </c>
      <c r="D13" s="28"/>
      <c r="E13" s="29">
        <f>5500*Loan_Years</f>
        <v>33000</v>
      </c>
      <c r="F13" s="24"/>
      <c r="G13" s="24"/>
      <c r="H13" s="24"/>
    </row>
    <row r="14" spans="1:21" s="23" customFormat="1" ht="36.6" customHeight="1" x14ac:dyDescent="0.35">
      <c r="A14" s="22"/>
      <c r="B14" s="24"/>
      <c r="C14" s="31" t="s">
        <v>18</v>
      </c>
      <c r="D14" s="31"/>
      <c r="E14" s="30">
        <f>Total_Cost+E13</f>
        <v>533197.61994580296</v>
      </c>
      <c r="F14" s="24"/>
      <c r="G14" s="24"/>
      <c r="H14" s="24"/>
    </row>
    <row r="15" spans="1:21" ht="13.8" x14ac:dyDescent="0.3">
      <c r="A15" s="22"/>
      <c r="B15" s="24"/>
      <c r="C15" s="24"/>
      <c r="D15" s="24"/>
      <c r="E15" s="24"/>
      <c r="F15" s="24"/>
      <c r="G15" s="24"/>
      <c r="H15" s="24"/>
      <c r="I15" s="23"/>
      <c r="J15" s="23"/>
      <c r="K15" s="23"/>
    </row>
    <row r="16" spans="1:21" ht="13.8" x14ac:dyDescent="0.3">
      <c r="A16" s="40"/>
      <c r="B16" s="41"/>
      <c r="C16" s="41"/>
      <c r="D16" s="41"/>
      <c r="E16" s="41"/>
      <c r="F16" s="41"/>
      <c r="G16" s="41"/>
      <c r="H16" s="41"/>
      <c r="I16" s="42"/>
      <c r="J16" s="42"/>
      <c r="K16" s="42"/>
    </row>
    <row r="17" spans="1:11" ht="14.4" thickBot="1" x14ac:dyDescent="0.35">
      <c r="A17" s="22"/>
      <c r="B17" s="24"/>
      <c r="C17" s="24"/>
      <c r="D17" s="24"/>
      <c r="E17" s="24"/>
      <c r="F17" s="24"/>
      <c r="G17" s="24"/>
      <c r="H17" s="24"/>
      <c r="I17" s="23"/>
      <c r="J17" s="23"/>
      <c r="K17" s="23"/>
    </row>
    <row r="18" spans="1:11" ht="18.600000000000001" thickBot="1" x14ac:dyDescent="0.4">
      <c r="A18" s="22"/>
      <c r="B18" s="24"/>
      <c r="C18" s="43" t="s">
        <v>23</v>
      </c>
      <c r="D18" s="44"/>
      <c r="E18" s="44"/>
      <c r="F18" s="44"/>
      <c r="G18" s="44"/>
      <c r="H18" s="45"/>
      <c r="I18" s="23"/>
      <c r="J18" s="23"/>
      <c r="K18" s="23"/>
    </row>
    <row r="19" spans="1:11" ht="13.8" x14ac:dyDescent="0.3">
      <c r="A19" s="22"/>
      <c r="B19" s="24"/>
      <c r="C19" s="24"/>
      <c r="D19" s="24"/>
      <c r="E19" s="24"/>
      <c r="F19" s="24"/>
      <c r="G19" s="24"/>
      <c r="H19" s="24"/>
      <c r="I19" s="23"/>
      <c r="J19" s="23"/>
      <c r="K19" s="23"/>
    </row>
    <row r="20" spans="1:11" ht="26.4" x14ac:dyDescent="0.3">
      <c r="A20" s="22"/>
      <c r="B20" s="24"/>
      <c r="C20" s="48" t="s">
        <v>20</v>
      </c>
      <c r="D20" s="24"/>
      <c r="E20" s="36">
        <v>11275</v>
      </c>
      <c r="F20" s="24"/>
      <c r="G20" s="24"/>
      <c r="H20" s="24"/>
      <c r="I20" s="23"/>
      <c r="J20" s="23"/>
      <c r="K20" s="23"/>
    </row>
    <row r="21" spans="1:11" ht="13.8" x14ac:dyDescent="0.3">
      <c r="A21" s="22"/>
      <c r="B21" s="24"/>
      <c r="C21" s="24" t="s">
        <v>12</v>
      </c>
      <c r="D21" s="24"/>
      <c r="E21" s="36">
        <v>0</v>
      </c>
      <c r="F21" s="24"/>
      <c r="G21" s="50" t="s">
        <v>25</v>
      </c>
      <c r="H21" s="50"/>
      <c r="I21" s="50"/>
      <c r="J21" s="50"/>
      <c r="K21" s="23"/>
    </row>
    <row r="22" spans="1:11" ht="13.8" x14ac:dyDescent="0.3">
      <c r="A22" s="22"/>
      <c r="B22" s="24"/>
      <c r="C22" s="24" t="s">
        <v>8</v>
      </c>
      <c r="D22" s="24"/>
      <c r="E22" s="24">
        <v>5</v>
      </c>
      <c r="F22" s="24"/>
      <c r="G22" s="50"/>
      <c r="H22" s="50"/>
      <c r="I22" s="50"/>
      <c r="J22" s="50"/>
      <c r="K22" s="23"/>
    </row>
    <row r="23" spans="1:11" x14ac:dyDescent="0.25">
      <c r="A23" s="25"/>
      <c r="B23" s="26"/>
      <c r="C23" s="26" t="s">
        <v>13</v>
      </c>
      <c r="D23" s="26"/>
      <c r="E23" s="26">
        <v>6</v>
      </c>
      <c r="F23" s="26"/>
      <c r="G23" s="50"/>
      <c r="H23" s="50"/>
      <c r="I23" s="50"/>
      <c r="J23" s="50"/>
    </row>
    <row r="24" spans="1:11" ht="13.8" x14ac:dyDescent="0.3">
      <c r="A24" s="22"/>
      <c r="B24" s="24"/>
      <c r="C24" s="24" t="s">
        <v>15</v>
      </c>
      <c r="D24" s="24"/>
      <c r="E24" s="34" t="str">
        <f>IF(E23=1,"100%",IF(E23=2,"100%",IF(E23=3,"95%",IF(E23=4,"95%",IF(E23=5,"95%",IF(E23&gt;5,"90%"))))))</f>
        <v>90%</v>
      </c>
      <c r="F24" s="24"/>
      <c r="G24" s="50"/>
      <c r="H24" s="50"/>
      <c r="I24" s="50"/>
      <c r="J24" s="50"/>
      <c r="K24" s="23"/>
    </row>
    <row r="25" spans="1:11" ht="13.8" x14ac:dyDescent="0.3">
      <c r="A25" s="22"/>
      <c r="B25" s="24"/>
      <c r="C25" s="24" t="s">
        <v>22</v>
      </c>
      <c r="D25" s="24"/>
      <c r="E25" s="36">
        <f>E20*E24</f>
        <v>10147.5</v>
      </c>
      <c r="F25" s="24"/>
      <c r="G25" s="50"/>
      <c r="H25" s="50"/>
      <c r="I25" s="50"/>
      <c r="J25" s="50"/>
      <c r="K25" s="23"/>
    </row>
    <row r="26" spans="1:11" x14ac:dyDescent="0.25">
      <c r="A26" s="25"/>
      <c r="B26" s="26"/>
      <c r="C26" s="26" t="s">
        <v>11</v>
      </c>
      <c r="D26" s="26"/>
      <c r="E26" s="32">
        <f>(E20*E22)*E24</f>
        <v>50737.5</v>
      </c>
      <c r="F26" s="26"/>
      <c r="G26" s="50"/>
      <c r="H26" s="50"/>
      <c r="I26" s="50"/>
      <c r="J26" s="50"/>
      <c r="K26" s="23"/>
    </row>
    <row r="27" spans="1:11" x14ac:dyDescent="0.25">
      <c r="A27" s="25"/>
      <c r="B27" s="26"/>
      <c r="C27" s="26" t="s">
        <v>14</v>
      </c>
      <c r="D27" s="26"/>
      <c r="E27" s="33">
        <f>E26*E23</f>
        <v>304425</v>
      </c>
      <c r="F27" s="26"/>
      <c r="G27" s="26"/>
      <c r="H27" s="26"/>
      <c r="I27" s="23"/>
      <c r="J27" s="23"/>
      <c r="K27" s="23"/>
    </row>
    <row r="28" spans="1:11" x14ac:dyDescent="0.25">
      <c r="A28" s="25"/>
      <c r="B28" s="26"/>
      <c r="C28" s="26"/>
      <c r="D28" s="26"/>
      <c r="E28" s="26"/>
      <c r="F28" s="26"/>
      <c r="G28" s="26"/>
      <c r="H28" s="26"/>
      <c r="I28" s="23"/>
      <c r="J28" s="23"/>
      <c r="K28" s="23"/>
    </row>
    <row r="29" spans="1:11" x14ac:dyDescent="0.25">
      <c r="A29" s="25"/>
      <c r="B29" s="26"/>
      <c r="C29" s="26"/>
      <c r="D29" s="26"/>
      <c r="E29" s="26"/>
      <c r="F29" s="26"/>
      <c r="G29" s="26"/>
      <c r="H29" s="26"/>
      <c r="I29" s="23"/>
      <c r="J29" s="23"/>
      <c r="K29" s="23"/>
    </row>
    <row r="30" spans="1:11" x14ac:dyDescent="0.25">
      <c r="A30" s="25"/>
      <c r="B30" s="26"/>
      <c r="C30" s="26" t="s">
        <v>16</v>
      </c>
      <c r="D30" s="26"/>
      <c r="E30" s="33">
        <f>E14</f>
        <v>533197.61994580296</v>
      </c>
      <c r="F30" s="26"/>
      <c r="G30" s="26"/>
      <c r="H30" s="26"/>
      <c r="I30" s="23"/>
      <c r="J30" s="23"/>
      <c r="K30" s="23"/>
    </row>
    <row r="31" spans="1:11" ht="13.8" thickBot="1" x14ac:dyDescent="0.3">
      <c r="A31" s="25"/>
      <c r="B31" s="26"/>
      <c r="C31" s="37" t="s">
        <v>17</v>
      </c>
      <c r="D31" s="37"/>
      <c r="E31" s="38">
        <f>E27</f>
        <v>304425</v>
      </c>
      <c r="F31" s="26"/>
      <c r="G31" s="26"/>
      <c r="H31" s="26"/>
      <c r="I31" s="23"/>
      <c r="J31" s="23"/>
      <c r="K31" s="23"/>
    </row>
    <row r="32" spans="1:11" ht="13.8" thickTop="1" x14ac:dyDescent="0.25">
      <c r="A32" s="25"/>
      <c r="B32" s="26"/>
      <c r="C32" s="26"/>
      <c r="D32" s="26" t="s">
        <v>9</v>
      </c>
      <c r="E32" s="33">
        <f>E30-E31</f>
        <v>228772.61994580296</v>
      </c>
      <c r="F32" s="39" t="str">
        <f>IF(E32&gt;1, "Rental is Less Expensive",IF(E1&lt;1,"Purchase is Less Expensive"))</f>
        <v>Rental is Less Expensive</v>
      </c>
      <c r="G32" s="39"/>
      <c r="H32" s="26"/>
      <c r="I32" s="23"/>
      <c r="J32" s="23"/>
      <c r="K32" s="23"/>
    </row>
    <row r="33" spans="1:11" x14ac:dyDescent="0.25">
      <c r="A33" s="25"/>
      <c r="B33" s="26"/>
      <c r="C33" s="26"/>
      <c r="D33" s="26"/>
      <c r="E33" s="26"/>
      <c r="F33" s="26"/>
      <c r="G33" s="26"/>
      <c r="H33" s="26"/>
      <c r="I33" s="23"/>
      <c r="J33" s="23"/>
      <c r="K33" s="23"/>
    </row>
    <row r="34" spans="1:11" x14ac:dyDescent="0.25">
      <c r="A34" s="25"/>
      <c r="B34" s="26"/>
      <c r="C34" s="26"/>
      <c r="D34" s="26"/>
      <c r="E34" s="26"/>
      <c r="F34" s="26"/>
      <c r="G34" s="26"/>
      <c r="H34" s="26"/>
      <c r="I34" s="23"/>
      <c r="J34" s="23"/>
      <c r="K34" s="23"/>
    </row>
    <row r="35" spans="1:11" x14ac:dyDescent="0.25">
      <c r="A35" s="25"/>
      <c r="B35" s="26"/>
      <c r="C35" s="26"/>
      <c r="D35" s="26"/>
      <c r="E35" s="26"/>
      <c r="F35" s="26"/>
      <c r="G35" s="26"/>
      <c r="H35" s="26"/>
      <c r="I35" s="23"/>
      <c r="J35" s="23"/>
      <c r="K35" s="23"/>
    </row>
    <row r="36" spans="1:11" x14ac:dyDescent="0.25">
      <c r="A36" s="25"/>
      <c r="B36" s="26"/>
      <c r="C36" s="26"/>
      <c r="D36" s="26"/>
      <c r="E36" s="26"/>
      <c r="F36" s="26"/>
      <c r="G36" s="26"/>
      <c r="H36" s="26"/>
      <c r="I36" s="23"/>
      <c r="J36" s="23"/>
      <c r="K36" s="23"/>
    </row>
    <row r="37" spans="1:11" x14ac:dyDescent="0.25">
      <c r="A37" s="25"/>
      <c r="B37" s="26"/>
      <c r="C37" s="26"/>
      <c r="D37" s="26"/>
      <c r="E37" s="26"/>
      <c r="F37" s="26"/>
      <c r="G37" s="26"/>
      <c r="H37" s="26"/>
      <c r="I37" s="23"/>
      <c r="J37" s="23"/>
      <c r="K37" s="23"/>
    </row>
    <row r="38" spans="1:11" x14ac:dyDescent="0.25">
      <c r="A38" s="25"/>
      <c r="B38" s="26"/>
      <c r="C38" s="26"/>
      <c r="D38" s="26"/>
      <c r="E38" s="26"/>
      <c r="F38" s="26"/>
      <c r="G38" s="26"/>
      <c r="H38" s="26"/>
      <c r="I38" s="23"/>
      <c r="J38" s="23"/>
      <c r="K38" s="23"/>
    </row>
    <row r="39" spans="1:11" x14ac:dyDescent="0.25">
      <c r="A39" s="25"/>
      <c r="B39" s="26"/>
      <c r="C39" s="26"/>
      <c r="D39" s="26"/>
      <c r="E39" s="26"/>
      <c r="F39" s="26"/>
      <c r="G39" s="26"/>
      <c r="H39" s="26"/>
      <c r="I39" s="23"/>
      <c r="J39" s="23"/>
      <c r="K39" s="23"/>
    </row>
    <row r="40" spans="1:11" x14ac:dyDescent="0.25">
      <c r="A40" s="25"/>
      <c r="B40" s="26"/>
      <c r="C40" s="26"/>
      <c r="D40" s="26"/>
      <c r="E40" s="26"/>
      <c r="F40" s="26"/>
      <c r="G40" s="26"/>
      <c r="H40" s="26"/>
      <c r="I40" s="23"/>
      <c r="J40" s="23"/>
      <c r="K40" s="23"/>
    </row>
    <row r="41" spans="1:11" x14ac:dyDescent="0.25">
      <c r="A41" s="25"/>
      <c r="B41" s="26"/>
      <c r="C41" s="26"/>
      <c r="D41" s="26"/>
      <c r="E41" s="26"/>
      <c r="F41" s="26"/>
      <c r="G41" s="26"/>
      <c r="H41" s="26"/>
      <c r="I41" s="23"/>
      <c r="J41" s="23"/>
      <c r="K41" s="23"/>
    </row>
    <row r="42" spans="1:11" x14ac:dyDescent="0.25">
      <c r="A42" s="25"/>
      <c r="B42" s="26"/>
      <c r="C42" s="26"/>
      <c r="D42" s="26"/>
      <c r="E42" s="26"/>
      <c r="F42" s="26"/>
      <c r="G42" s="26"/>
      <c r="H42" s="26"/>
      <c r="I42" s="23"/>
      <c r="J42" s="23"/>
      <c r="K42" s="23"/>
    </row>
    <row r="43" spans="1:11" x14ac:dyDescent="0.25">
      <c r="A43" s="25"/>
      <c r="B43" s="26"/>
      <c r="C43" s="26"/>
      <c r="D43" s="26"/>
      <c r="E43" s="26"/>
      <c r="F43" s="26"/>
      <c r="G43" s="26"/>
      <c r="H43" s="26"/>
      <c r="I43" s="23"/>
      <c r="J43" s="23"/>
      <c r="K43" s="23"/>
    </row>
    <row r="44" spans="1:11" x14ac:dyDescent="0.25">
      <c r="A44" s="25"/>
      <c r="B44" s="26"/>
      <c r="C44" s="26"/>
      <c r="D44" s="26"/>
      <c r="E44" s="26"/>
      <c r="F44" s="26"/>
      <c r="G44" s="26"/>
      <c r="H44" s="26"/>
      <c r="I44" s="23"/>
      <c r="J44" s="23"/>
      <c r="K44" s="23"/>
    </row>
    <row r="45" spans="1:11" x14ac:dyDescent="0.25">
      <c r="A45" s="25"/>
      <c r="B45" s="26"/>
      <c r="C45" s="26"/>
      <c r="D45" s="26"/>
      <c r="E45" s="26"/>
      <c r="F45" s="26"/>
      <c r="G45" s="26"/>
      <c r="H45" s="26"/>
      <c r="I45" s="23"/>
      <c r="J45" s="23"/>
      <c r="K45" s="23"/>
    </row>
    <row r="46" spans="1:11" x14ac:dyDescent="0.25">
      <c r="A46" s="25"/>
      <c r="B46" s="26"/>
      <c r="C46" s="26"/>
      <c r="D46" s="26"/>
      <c r="E46" s="26"/>
      <c r="F46" s="26"/>
      <c r="G46" s="26"/>
      <c r="H46" s="26"/>
      <c r="I46" s="23"/>
      <c r="J46" s="23"/>
      <c r="K46" s="23"/>
    </row>
    <row r="47" spans="1:11" x14ac:dyDescent="0.25">
      <c r="A47" s="25"/>
      <c r="B47" s="26"/>
      <c r="C47" s="26"/>
      <c r="D47" s="26"/>
      <c r="E47" s="26"/>
      <c r="F47" s="26"/>
      <c r="G47" s="26"/>
      <c r="H47" s="26"/>
      <c r="I47" s="23"/>
      <c r="J47" s="23"/>
      <c r="K47" s="23"/>
    </row>
    <row r="48" spans="1:11" x14ac:dyDescent="0.25">
      <c r="A48" s="25"/>
      <c r="B48" s="26"/>
      <c r="C48" s="26"/>
      <c r="D48" s="26"/>
      <c r="E48" s="26"/>
      <c r="F48" s="26"/>
      <c r="G48" s="26"/>
      <c r="H48" s="26"/>
      <c r="I48" s="23"/>
      <c r="J48" s="23"/>
      <c r="K48" s="23"/>
    </row>
    <row r="49" spans="1:8" x14ac:dyDescent="0.25">
      <c r="A49" s="17"/>
      <c r="B49" s="18"/>
      <c r="C49" s="18"/>
      <c r="D49" s="18"/>
      <c r="E49" s="18"/>
      <c r="F49" s="18"/>
      <c r="G49" s="18"/>
      <c r="H49" s="18"/>
    </row>
    <row r="50" spans="1:8" x14ac:dyDescent="0.25">
      <c r="A50" s="17"/>
      <c r="B50" s="18"/>
      <c r="C50" s="18"/>
      <c r="D50" s="18"/>
      <c r="E50" s="18"/>
      <c r="F50" s="18"/>
      <c r="G50" s="18"/>
      <c r="H50" s="18"/>
    </row>
    <row r="51" spans="1:8" x14ac:dyDescent="0.25">
      <c r="A51" s="17"/>
      <c r="B51" s="18"/>
      <c r="C51" s="18"/>
      <c r="D51" s="18"/>
      <c r="E51" s="18"/>
      <c r="F51" s="18"/>
      <c r="G51" s="18"/>
      <c r="H51" s="18"/>
    </row>
    <row r="52" spans="1:8" x14ac:dyDescent="0.25">
      <c r="A52" s="17"/>
      <c r="B52" s="18"/>
      <c r="C52" s="18"/>
      <c r="D52" s="18"/>
      <c r="E52" s="18"/>
      <c r="F52" s="18"/>
      <c r="G52" s="18"/>
      <c r="H52" s="18"/>
    </row>
    <row r="53" spans="1:8" x14ac:dyDescent="0.25">
      <c r="A53" s="17"/>
      <c r="B53" s="18"/>
      <c r="C53" s="18"/>
      <c r="D53" s="18"/>
      <c r="E53" s="18"/>
      <c r="F53" s="18"/>
      <c r="G53" s="18"/>
      <c r="H53" s="18"/>
    </row>
    <row r="54" spans="1:8" x14ac:dyDescent="0.25">
      <c r="A54" s="17"/>
      <c r="B54" s="18"/>
      <c r="C54" s="18"/>
      <c r="D54" s="18"/>
      <c r="E54" s="18"/>
      <c r="F54" s="18"/>
      <c r="G54" s="18"/>
      <c r="H54" s="18"/>
    </row>
    <row r="55" spans="1:8" x14ac:dyDescent="0.25">
      <c r="A55" s="17"/>
      <c r="B55" s="18"/>
      <c r="C55" s="18"/>
      <c r="D55" s="18"/>
      <c r="E55" s="18"/>
      <c r="F55" s="18"/>
      <c r="G55" s="18"/>
      <c r="H55" s="18"/>
    </row>
    <row r="56" spans="1:8" x14ac:dyDescent="0.25">
      <c r="A56" s="17"/>
      <c r="B56" s="18"/>
      <c r="C56" s="18"/>
      <c r="D56" s="18"/>
      <c r="E56" s="18"/>
      <c r="F56" s="18"/>
      <c r="G56" s="18"/>
      <c r="H56" s="18"/>
    </row>
    <row r="57" spans="1:8" x14ac:dyDescent="0.25">
      <c r="A57" s="17"/>
      <c r="B57" s="18"/>
      <c r="C57" s="18"/>
      <c r="D57" s="18"/>
      <c r="E57" s="18"/>
      <c r="F57" s="18"/>
      <c r="G57" s="18"/>
      <c r="H57" s="18"/>
    </row>
    <row r="58" spans="1:8" x14ac:dyDescent="0.25">
      <c r="A58" s="17"/>
      <c r="B58" s="18"/>
      <c r="C58" s="18"/>
      <c r="D58" s="18"/>
      <c r="E58" s="18"/>
      <c r="F58" s="18"/>
      <c r="G58" s="18"/>
      <c r="H58" s="18"/>
    </row>
    <row r="59" spans="1:8" x14ac:dyDescent="0.25">
      <c r="A59" s="17"/>
      <c r="B59" s="18"/>
      <c r="C59" s="18"/>
      <c r="D59" s="18"/>
      <c r="E59" s="18"/>
      <c r="F59" s="18"/>
      <c r="G59" s="18"/>
      <c r="H59" s="18"/>
    </row>
    <row r="60" spans="1:8" x14ac:dyDescent="0.25">
      <c r="A60" s="17"/>
      <c r="B60" s="18"/>
      <c r="C60" s="18"/>
      <c r="D60" s="18"/>
      <c r="E60" s="18"/>
      <c r="F60" s="18"/>
      <c r="G60" s="18"/>
      <c r="H60" s="18"/>
    </row>
    <row r="61" spans="1:8" x14ac:dyDescent="0.25">
      <c r="A61" s="17"/>
      <c r="B61" s="18"/>
      <c r="C61" s="18"/>
      <c r="D61" s="18"/>
      <c r="E61" s="18"/>
      <c r="F61" s="18"/>
      <c r="G61" s="18"/>
      <c r="H61" s="18"/>
    </row>
    <row r="62" spans="1:8" x14ac:dyDescent="0.25">
      <c r="A62" s="17"/>
      <c r="B62" s="18"/>
      <c r="C62" s="18"/>
      <c r="D62" s="18"/>
      <c r="E62" s="18"/>
      <c r="F62" s="18"/>
      <c r="G62" s="18"/>
      <c r="H62" s="18"/>
    </row>
    <row r="63" spans="1:8" x14ac:dyDescent="0.25">
      <c r="A63" s="17"/>
      <c r="B63" s="18"/>
      <c r="C63" s="18"/>
      <c r="D63" s="18"/>
      <c r="E63" s="18"/>
      <c r="F63" s="18"/>
      <c r="G63" s="18"/>
      <c r="H63" s="18"/>
    </row>
    <row r="64" spans="1:8" x14ac:dyDescent="0.25">
      <c r="A64" s="17"/>
      <c r="B64" s="18"/>
      <c r="C64" s="18"/>
      <c r="D64" s="18"/>
      <c r="E64" s="18"/>
      <c r="F64" s="18"/>
      <c r="G64" s="18"/>
      <c r="H64" s="18"/>
    </row>
    <row r="65" spans="1:8" x14ac:dyDescent="0.25">
      <c r="A65" s="17"/>
      <c r="B65" s="18"/>
      <c r="C65" s="18"/>
      <c r="D65" s="18"/>
      <c r="E65" s="18"/>
      <c r="F65" s="18"/>
      <c r="G65" s="18"/>
      <c r="H65" s="18"/>
    </row>
    <row r="66" spans="1:8" x14ac:dyDescent="0.25">
      <c r="A66" s="17"/>
      <c r="B66" s="18"/>
      <c r="C66" s="18"/>
      <c r="D66" s="18"/>
      <c r="E66" s="18"/>
      <c r="F66" s="18"/>
      <c r="G66" s="18"/>
      <c r="H66" s="18"/>
    </row>
    <row r="67" spans="1:8" x14ac:dyDescent="0.25">
      <c r="A67" s="17"/>
      <c r="B67" s="18"/>
      <c r="C67" s="18"/>
      <c r="D67" s="18"/>
      <c r="E67" s="18"/>
      <c r="F67" s="18"/>
      <c r="G67" s="18"/>
      <c r="H67" s="18"/>
    </row>
    <row r="68" spans="1:8" x14ac:dyDescent="0.25">
      <c r="A68" s="17"/>
      <c r="B68" s="18"/>
      <c r="C68" s="18"/>
      <c r="D68" s="18"/>
      <c r="E68" s="18"/>
      <c r="F68" s="18"/>
      <c r="G68" s="18"/>
      <c r="H68" s="18"/>
    </row>
    <row r="69" spans="1:8" x14ac:dyDescent="0.25">
      <c r="A69" s="17"/>
      <c r="B69" s="18"/>
      <c r="C69" s="18"/>
      <c r="D69" s="18"/>
      <c r="E69" s="18"/>
      <c r="F69" s="18"/>
      <c r="G69" s="18"/>
      <c r="H69" s="18"/>
    </row>
    <row r="70" spans="1:8" x14ac:dyDescent="0.25">
      <c r="A70" s="17"/>
      <c r="B70" s="18"/>
      <c r="C70" s="18"/>
      <c r="D70" s="18"/>
      <c r="E70" s="18"/>
      <c r="F70" s="18"/>
      <c r="G70" s="18"/>
      <c r="H70" s="18"/>
    </row>
    <row r="71" spans="1:8" x14ac:dyDescent="0.25">
      <c r="A71" s="17"/>
      <c r="B71" s="18"/>
      <c r="C71" s="18"/>
      <c r="D71" s="18"/>
      <c r="E71" s="18"/>
      <c r="F71" s="18"/>
      <c r="G71" s="18"/>
      <c r="H71" s="18"/>
    </row>
  </sheetData>
  <mergeCells count="8">
    <mergeCell ref="F32:G32"/>
    <mergeCell ref="N12:U12"/>
    <mergeCell ref="G21:J26"/>
    <mergeCell ref="C1:H1"/>
    <mergeCell ref="G3:J12"/>
    <mergeCell ref="C14:D14"/>
    <mergeCell ref="C13:D13"/>
    <mergeCell ref="C18:H18"/>
  </mergeCells>
  <pageMargins left="0.75" right="0.75" top="1" bottom="1" header="0.5" footer="0.5"/>
  <pageSetup scale="81"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showInputMessage="1" showErrorMessage="1" promptTitle="Select the Quantity of Seasons" prompt="Multi Season discounts apply as follows_x000a_Single Season = 100%_x000a_3 season = 95%_x000a_6 Season = 90%" xr:uid="{B51869DB-274B-430A-A6FE-A4D2289235BB}">
          <x14:formula1>
            <xm:f>Sheet3!$D$3:$D$12</xm:f>
          </x14:formula1>
          <xm:sqref>E23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38B5C-9869-44A4-BB7C-6F47F6EBA3C6}">
  <dimension ref="B3:E12"/>
  <sheetViews>
    <sheetView workbookViewId="0">
      <selection activeCell="M30" sqref="M30"/>
    </sheetView>
  </sheetViews>
  <sheetFormatPr defaultRowHeight="14.4" x14ac:dyDescent="0.3"/>
  <cols>
    <col min="2" max="2" width="12.33203125" bestFit="1" customWidth="1"/>
  </cols>
  <sheetData>
    <row r="3" spans="2:5" x14ac:dyDescent="0.3">
      <c r="B3" s="35">
        <v>1</v>
      </c>
      <c r="D3">
        <v>1</v>
      </c>
      <c r="E3">
        <v>100</v>
      </c>
    </row>
    <row r="4" spans="2:5" x14ac:dyDescent="0.3">
      <c r="B4" s="35">
        <v>0.95</v>
      </c>
      <c r="D4">
        <v>2</v>
      </c>
      <c r="E4">
        <v>100</v>
      </c>
    </row>
    <row r="5" spans="2:5" x14ac:dyDescent="0.3">
      <c r="B5" s="35">
        <v>0.9</v>
      </c>
      <c r="D5">
        <v>3</v>
      </c>
      <c r="E5">
        <v>95</v>
      </c>
    </row>
    <row r="6" spans="2:5" x14ac:dyDescent="0.3">
      <c r="D6">
        <v>4</v>
      </c>
      <c r="E6">
        <v>95</v>
      </c>
    </row>
    <row r="7" spans="2:5" x14ac:dyDescent="0.3">
      <c r="D7">
        <v>5</v>
      </c>
      <c r="E7">
        <v>95</v>
      </c>
    </row>
    <row r="8" spans="2:5" x14ac:dyDescent="0.3">
      <c r="D8">
        <v>6</v>
      </c>
      <c r="E8">
        <v>90</v>
      </c>
    </row>
    <row r="9" spans="2:5" x14ac:dyDescent="0.3">
      <c r="D9">
        <v>7</v>
      </c>
      <c r="E9">
        <v>90</v>
      </c>
    </row>
    <row r="10" spans="2:5" x14ac:dyDescent="0.3">
      <c r="D10">
        <v>8</v>
      </c>
      <c r="E10">
        <v>90</v>
      </c>
    </row>
    <row r="11" spans="2:5" x14ac:dyDescent="0.3">
      <c r="D11">
        <v>9</v>
      </c>
      <c r="E11">
        <v>90</v>
      </c>
    </row>
    <row r="12" spans="2:5" x14ac:dyDescent="0.3">
      <c r="D12">
        <v>10</v>
      </c>
      <c r="E12">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Purchase vs Rental</vt:lpstr>
      <vt:lpstr>Sheet3</vt:lpstr>
      <vt:lpstr>'Purchase vs Rental'!Full_Print</vt:lpstr>
      <vt:lpstr>'Purchase vs Rental'!Interest_Rate</vt:lpstr>
      <vt:lpstr>'Purchase vs Rental'!Loan_Amount</vt:lpstr>
      <vt:lpstr>'Purchase vs Rental'!Loan_Start</vt:lpstr>
      <vt:lpstr>'Purchase vs Rental'!Loan_Years</vt:lpstr>
      <vt:lpstr>'Purchase vs Rental'!Number_of_Payments</vt:lpstr>
      <vt:lpstr>'Purchase vs Rental'!Print_Area</vt:lpstr>
      <vt:lpstr>'Purchase vs Rental'!Total_Cost</vt:lpstr>
      <vt:lpstr>'Purchase vs Rental'!Total_Interest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Ashton</dc:creator>
  <cp:lastModifiedBy>Pete Ashton</cp:lastModifiedBy>
  <dcterms:created xsi:type="dcterms:W3CDTF">2023-09-15T15:37:41Z</dcterms:created>
  <dcterms:modified xsi:type="dcterms:W3CDTF">2023-09-15T21:10:54Z</dcterms:modified>
</cp:coreProperties>
</file>